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525" windowWidth="19035" windowHeight="8040"/>
  </bookViews>
  <sheets>
    <sheet name="апрель" sheetId="23" r:id="rId1"/>
  </sheets>
  <calcPr calcId="145621"/>
</workbook>
</file>

<file path=xl/calcChain.xml><?xml version="1.0" encoding="utf-8"?>
<calcChain xmlns="http://schemas.openxmlformats.org/spreadsheetml/2006/main">
  <c r="I155" i="23" l="1"/>
  <c r="I149" i="23"/>
  <c r="I125" i="23"/>
  <c r="I100" i="23"/>
  <c r="I47" i="23"/>
  <c r="H27" i="23" l="1"/>
  <c r="H5" i="23"/>
  <c r="H80" i="23" l="1"/>
  <c r="I85" i="23" s="1"/>
  <c r="H38" i="23"/>
  <c r="H11" i="23"/>
  <c r="H139" i="23"/>
  <c r="H138" i="23"/>
  <c r="I140" i="23" s="1"/>
  <c r="H131" i="23"/>
  <c r="H113" i="23"/>
  <c r="I116" i="23" s="1"/>
  <c r="H106" i="23"/>
  <c r="H25" i="23" l="1"/>
  <c r="H24" i="23"/>
  <c r="H23" i="23"/>
  <c r="I132" i="23" l="1"/>
  <c r="I107" i="23"/>
  <c r="I72" i="23"/>
  <c r="I66" i="23"/>
  <c r="I60" i="23"/>
  <c r="I54" i="23"/>
  <c r="H40" i="23"/>
  <c r="H158" i="23" s="1"/>
  <c r="H22" i="23"/>
  <c r="H3" i="23" l="1"/>
</calcChain>
</file>

<file path=xl/sharedStrings.xml><?xml version="1.0" encoding="utf-8"?>
<sst xmlns="http://schemas.openxmlformats.org/spreadsheetml/2006/main" count="505" uniqueCount="230">
  <si>
    <t>Поступления из кубов:</t>
  </si>
  <si>
    <t>Итого:</t>
  </si>
  <si>
    <t>№</t>
  </si>
  <si>
    <t>Наименование</t>
  </si>
  <si>
    <t>Стоимость</t>
  </si>
  <si>
    <t>5. Телефонные платежи:</t>
  </si>
  <si>
    <t>Итого расход за месяц:</t>
  </si>
  <si>
    <t>4.  Для занятий с детьми и родителями:</t>
  </si>
  <si>
    <t>руб.</t>
  </si>
  <si>
    <t>соки, вода питьевая</t>
  </si>
  <si>
    <t>хозтовары</t>
  </si>
  <si>
    <t>расходный материал для занятия с арт-терапевтом</t>
  </si>
  <si>
    <t>телефонные платежи</t>
  </si>
  <si>
    <t>оборудование мест для сбора пожертвования</t>
  </si>
  <si>
    <t>оплата труда</t>
  </si>
  <si>
    <t xml:space="preserve">налоги и взносы </t>
  </si>
  <si>
    <t>налоги и взносы</t>
  </si>
  <si>
    <t>Итого по благотворительным пожертвованиям:</t>
  </si>
  <si>
    <t>услуги банка</t>
  </si>
  <si>
    <t>Поступило средств:</t>
  </si>
  <si>
    <t>2. Приобетения в игровую комнату в ОКБ:</t>
  </si>
  <si>
    <t>6. Ремонт,  содержание и оборудование  помещения под детский реабилитационный центр "Алёнка":</t>
  </si>
  <si>
    <t>Поступление с благотворительных акций:</t>
  </si>
  <si>
    <t>НАДЕЕМСЯ НА ДАЛЬНЕЙШЕЕ СОТРУДНИЧЕСТВО!</t>
  </si>
  <si>
    <t>3. Для проведения акций и оборудование мест для сбора пожертвований:</t>
  </si>
  <si>
    <t>оплата за охрану имущества, мониторинг и техническое обслуживание ОС ул. Мичурина 43/1</t>
  </si>
  <si>
    <t>оборудование центра</t>
  </si>
  <si>
    <t>11. Расход по проекту  "Лечебный смех":</t>
  </si>
  <si>
    <t>оплата услуг ПэйОнлайн</t>
  </si>
  <si>
    <t xml:space="preserve">Большое спасибо за участие: </t>
  </si>
  <si>
    <t>Большое спасибо тем, кто лично приносил деньги в офис фонда и</t>
  </si>
  <si>
    <t>передавал деньги лично в руки председателю фонда Елене Алексеевне.</t>
  </si>
  <si>
    <t>Поступления на расчётный счёт</t>
  </si>
  <si>
    <t>7. Для административно-хозяйственной деятельности:</t>
  </si>
  <si>
    <t>8. Оплата труда штатных сотрудников:</t>
  </si>
  <si>
    <t>Поступления через банковскую карту</t>
  </si>
  <si>
    <t>хоз.расходы</t>
  </si>
  <si>
    <t>акция "Нам не все равно"</t>
  </si>
  <si>
    <t>оплата за почтовые марки</t>
  </si>
  <si>
    <t xml:space="preserve">1. Средства по уходу в гематологическом блоке ОКБ: </t>
  </si>
  <si>
    <t>оплата за подддержку сайта fond-alena.ru</t>
  </si>
  <si>
    <t xml:space="preserve">принесли в офис, в т.ч.: </t>
  </si>
  <si>
    <t xml:space="preserve"> </t>
  </si>
  <si>
    <t>частные пожертвования от физических лиц</t>
  </si>
  <si>
    <t>пожертвования от юридических лиц</t>
  </si>
  <si>
    <t>Расход денежных средств:</t>
  </si>
  <si>
    <t>Расход на уставную деятельность:</t>
  </si>
  <si>
    <t>анонимные пожертвования</t>
  </si>
  <si>
    <t>оплата бензина за  месяц</t>
  </si>
  <si>
    <t>полиграфические услуги</t>
  </si>
  <si>
    <t>Игорь Александрович</t>
  </si>
  <si>
    <t>Марина Викторовна</t>
  </si>
  <si>
    <t>Марина Георгиевна</t>
  </si>
  <si>
    <t>Александр Каримуллович</t>
  </si>
  <si>
    <t>Нина Владимировна</t>
  </si>
  <si>
    <t>Анастасия Александровна</t>
  </si>
  <si>
    <t>Анастасия Анатольевна</t>
  </si>
  <si>
    <t>Евгений Геннадьевич</t>
  </si>
  <si>
    <t>Ирина Михайловна</t>
  </si>
  <si>
    <t>Ирина Николаевна</t>
  </si>
  <si>
    <t>Алексей Владиславович</t>
  </si>
  <si>
    <t>Марина Николаевна</t>
  </si>
  <si>
    <t>Мария Николаевна</t>
  </si>
  <si>
    <t>Ольга Сергеевна</t>
  </si>
  <si>
    <t>Ксения Евгеньевна</t>
  </si>
  <si>
    <t>Екатерина Сергеевна</t>
  </si>
  <si>
    <t>Марат Рафикович</t>
  </si>
  <si>
    <t>ИП Базанова Ирина Николаевна</t>
  </si>
  <si>
    <t>авансовый платеж коммунальных услуг за 2017г.</t>
  </si>
  <si>
    <t>оплата за информационные услуги Консультант</t>
  </si>
  <si>
    <t>Илья Сергеевич</t>
  </si>
  <si>
    <t>Стрельникова И.В.</t>
  </si>
  <si>
    <t>Михаил Вадимович</t>
  </si>
  <si>
    <t>Гриднева Т.Г.</t>
  </si>
  <si>
    <t>Людмила Владимировна</t>
  </si>
  <si>
    <t>Станислав Евгеньевич</t>
  </si>
  <si>
    <t>Наталья Николаевна</t>
  </si>
  <si>
    <t>ООО "Бухгалтерия"</t>
  </si>
  <si>
    <t>ООО "Движение 2000"</t>
  </si>
  <si>
    <t>игрушки</t>
  </si>
  <si>
    <t>содержание вычислительной и копировальной техники</t>
  </si>
  <si>
    <t>разными суммами от разных людей</t>
  </si>
  <si>
    <t>Дмитрий Владимирович</t>
  </si>
  <si>
    <t>Наталья Александровна</t>
  </si>
  <si>
    <t>Дмитрий Александрович</t>
  </si>
  <si>
    <t>Татьяна Ивановна</t>
  </si>
  <si>
    <t>ИП Фомичев Алексей Евгеньевич</t>
  </si>
  <si>
    <t>Елена Владимировна</t>
  </si>
  <si>
    <t>Елена Викторовна</t>
  </si>
  <si>
    <t>Ольга Александровна</t>
  </si>
  <si>
    <t>Максим Александрович</t>
  </si>
  <si>
    <t>Оксана Викторовна</t>
  </si>
  <si>
    <t>Дмитрий Иванович</t>
  </si>
  <si>
    <t>Департамент финансов ТО (ОГАУК ТО ТЮЗ)</t>
  </si>
  <si>
    <t>оплата за канцелярские товары</t>
  </si>
  <si>
    <t>Акция "Подарим надежду" лицей №7</t>
  </si>
  <si>
    <t>оплата а/билетов детям на Игры Победителей</t>
  </si>
  <si>
    <t>Отчёт -апрель 2018</t>
  </si>
  <si>
    <t xml:space="preserve">Электронный перевод </t>
  </si>
  <si>
    <t>СМС-пожертвования</t>
  </si>
  <si>
    <t>ТЮЗ</t>
  </si>
  <si>
    <t>ООО "ГАЗПРОМНЕФТЬ-ВОСТОК" Грант</t>
  </si>
  <si>
    <t>Фонд Президентских Грантов</t>
  </si>
  <si>
    <t>Чеботарёва Ульяна</t>
  </si>
  <si>
    <t>Летахова Елена</t>
  </si>
  <si>
    <t>Костина Вероника</t>
  </si>
  <si>
    <t>Завсеголов Сергей</t>
  </si>
  <si>
    <t>Алтуховы Кристина и Екатерина</t>
  </si>
  <si>
    <t>Матвеев Гордей</t>
  </si>
  <si>
    <t>оплата за изготовление стенда</t>
  </si>
  <si>
    <t>оплата за  монтаж баннера 3*6 м</t>
  </si>
  <si>
    <t>оплата за спец.оценку условий труда</t>
  </si>
  <si>
    <t>9. Расход по гранту"Ветер перемен":</t>
  </si>
  <si>
    <t>оплата за рабочие тетради</t>
  </si>
  <si>
    <t>оплата за методическую литературу</t>
  </si>
  <si>
    <t>10. Расход по проекту "Добрая капля":</t>
  </si>
  <si>
    <t>оплата за печать листовок</t>
  </si>
  <si>
    <t>оплата за изготовление подставок</t>
  </si>
  <si>
    <t>оплата за изготовление наклеек "Капля"</t>
  </si>
  <si>
    <t>оплата за печать книжек бойца</t>
  </si>
  <si>
    <t xml:space="preserve">12.  Расход по проекту  "Капля добра": </t>
  </si>
  <si>
    <t>оплата за издательские расходы</t>
  </si>
  <si>
    <t>ремонт палаты</t>
  </si>
  <si>
    <t>оплата  земельного налога за 1 квартал 2018г.</t>
  </si>
  <si>
    <t>Акция "Благотворительный бал" в ТГУ</t>
  </si>
  <si>
    <t>Акция "Дорогою добра" в ТГУ</t>
  </si>
  <si>
    <t>Акция Благотворительная ярмарка в ТГУ</t>
  </si>
  <si>
    <t>Акция Благотворительная ярмарка "Помощь детям" д/с № 20</t>
  </si>
  <si>
    <t>Акция Благотворительная ярмарка в д/с № 8</t>
  </si>
  <si>
    <t>Акция Благотворительная ярмарка МАОУСОШ № 49</t>
  </si>
  <si>
    <t>Акция "Музыка добра" муз.школа № 4 и общеобразовательная школа № 30</t>
  </si>
  <si>
    <t>Акция "Старая пластинка" кафе Андеграунд</t>
  </si>
  <si>
    <t>Монаткина Валерия</t>
  </si>
  <si>
    <t>оплата за прохождение сан. минимума сотрудников фонда</t>
  </si>
  <si>
    <t>оплата за  а/билеты в Шередарь детям</t>
  </si>
  <si>
    <t>оплата  за благоустройство территории</t>
  </si>
  <si>
    <t>Полина Николаевна</t>
  </si>
  <si>
    <t>Эдуард Александрович</t>
  </si>
  <si>
    <t>Ольга Семеновна</t>
  </si>
  <si>
    <t>Анастасия Ильинична</t>
  </si>
  <si>
    <t>Анна Александровна</t>
  </si>
  <si>
    <t>Сергей Владимирович</t>
  </si>
  <si>
    <t>Виктория Григорьевна</t>
  </si>
  <si>
    <t>Елена Михайловна</t>
  </si>
  <si>
    <t>Дмитрий Борисович</t>
  </si>
  <si>
    <t>Денис Сергеевич</t>
  </si>
  <si>
    <t>сотрудники ТТЖТ - филиал СГУПС</t>
  </si>
  <si>
    <t>сотрудники МБОУ СОШ № 89</t>
  </si>
  <si>
    <t>Лидия Владимировна</t>
  </si>
  <si>
    <t>Марина Александровна</t>
  </si>
  <si>
    <t>Наталия Анатольевна</t>
  </si>
  <si>
    <t>Татьяна Анатольевна</t>
  </si>
  <si>
    <t>Андрей Федорович</t>
  </si>
  <si>
    <t>Валентина Андреевна</t>
  </si>
  <si>
    <t>Татьяна Валерьевна</t>
  </si>
  <si>
    <t>Анастасия Васильевна</t>
  </si>
  <si>
    <t>Гезаль Мамедрасуловна</t>
  </si>
  <si>
    <t>Юлия Сергеевна</t>
  </si>
  <si>
    <t>Елена Сергеевна</t>
  </si>
  <si>
    <t>Николай Михайлович</t>
  </si>
  <si>
    <t>Степанида Симоновна</t>
  </si>
  <si>
    <t>Вера Николаевна</t>
  </si>
  <si>
    <t>Ирина Евгеньевна</t>
  </si>
  <si>
    <t>Лариса Викторовна</t>
  </si>
  <si>
    <t>Елена Матвеевна</t>
  </si>
  <si>
    <t>Ирина Фаритовна</t>
  </si>
  <si>
    <t>Светлана Юрьевна</t>
  </si>
  <si>
    <t>Ирина Ивановна</t>
  </si>
  <si>
    <t>Александр Григорьевич</t>
  </si>
  <si>
    <t>Евгения Владимировна</t>
  </si>
  <si>
    <t>Дарья Петровна</t>
  </si>
  <si>
    <t>Евгения Борисовна</t>
  </si>
  <si>
    <t>Анна Викторовна</t>
  </si>
  <si>
    <t>Дарья Олеговна</t>
  </si>
  <si>
    <t>Юрий Сергеевич</t>
  </si>
  <si>
    <t>Анна Сергеевна</t>
  </si>
  <si>
    <t>Иджран Фахраддин кызы</t>
  </si>
  <si>
    <t>Анна Игоревна</t>
  </si>
  <si>
    <t>Евгений Владимирович</t>
  </si>
  <si>
    <t>Филипп Евгеньевич</t>
  </si>
  <si>
    <t>Надежда Андреевна</t>
  </si>
  <si>
    <t>Алексей Владимирович</t>
  </si>
  <si>
    <t>Дина Александровна</t>
  </si>
  <si>
    <t>София Александровна</t>
  </si>
  <si>
    <t>Иван Николаевич</t>
  </si>
  <si>
    <t>Яков Викторович</t>
  </si>
  <si>
    <t>Наталья Васильевна</t>
  </si>
  <si>
    <t>Марк Михайлович</t>
  </si>
  <si>
    <t>Петр Петрович</t>
  </si>
  <si>
    <t>Ирина Юрьевна</t>
  </si>
  <si>
    <t>Елена Вячеславовна</t>
  </si>
  <si>
    <t>Лера Рустемовна</t>
  </si>
  <si>
    <t>Вадим Эдуардович</t>
  </si>
  <si>
    <t>Илона Васильевна</t>
  </si>
  <si>
    <t>Надежда Петровна</t>
  </si>
  <si>
    <t>Юрий Анатольевич</t>
  </si>
  <si>
    <t>Валентина Александровна</t>
  </si>
  <si>
    <t>Елена Николаевна</t>
  </si>
  <si>
    <t>Владислав Геннадьевич</t>
  </si>
  <si>
    <t>Надежда Игоревна</t>
  </si>
  <si>
    <t>Елена Васильевна</t>
  </si>
  <si>
    <t>Светлана Викторовна</t>
  </si>
  <si>
    <t>ООО "Сибирь-Форум"</t>
  </si>
  <si>
    <t>ИП Ермолаев А.К.</t>
  </si>
  <si>
    <t>ООО "АРХНУВО"</t>
  </si>
  <si>
    <t>ООО "СЦ "Визит"</t>
  </si>
  <si>
    <t>ООО "Регион ИТ"</t>
  </si>
  <si>
    <t>ООО "ЛАРС Инжиниринг"</t>
  </si>
  <si>
    <t>ООО "ИНЖИНИРИНГОВЫЙ ЦЕНТР "КАБЕЛЬ - АВТОМАТИКС"</t>
  </si>
  <si>
    <t>ООО "Природные богатства"</t>
  </si>
  <si>
    <t>ИП Полтанов Вячеслав Александрович</t>
  </si>
  <si>
    <t>ООО "Томскагролизинг"</t>
  </si>
  <si>
    <t>ООО "АЭРООТЕЛЬ"</t>
  </si>
  <si>
    <t>ООО "НТС"</t>
  </si>
  <si>
    <t>ИП Шелудяков Тимур Юрьевич</t>
  </si>
  <si>
    <t>ООО "ГК "Карьеруправление"</t>
  </si>
  <si>
    <t>ИП Биллер Галина Яковлевна</t>
  </si>
  <si>
    <t>ОАО "Томское пиво"</t>
  </si>
  <si>
    <t>ООО "ГЕРОФАРМ"</t>
  </si>
  <si>
    <t>ИП Данилова Ольга Анатольевна</t>
  </si>
  <si>
    <t>ООО "ТЛК"</t>
  </si>
  <si>
    <t>ОАО "ВОСТОКГАЗПРОМ"</t>
  </si>
  <si>
    <t>ООО "СМУ ТДСК"</t>
  </si>
  <si>
    <t>ИП Важенина Юлия Сергеевна</t>
  </si>
  <si>
    <t>АО НПФ "МИКРАН"</t>
  </si>
  <si>
    <t>СМС -пожертвования</t>
  </si>
  <si>
    <t xml:space="preserve">электронный перевод </t>
  </si>
  <si>
    <t>13.  Иные расходы:</t>
  </si>
  <si>
    <t>доплата  за пожарную сигнализацию "Здание детского реабилит. Центра"</t>
  </si>
  <si>
    <t>14.  Расходы на строительство детского реабилитационного центра: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</si>
</sst>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2" fillId="2" borderId="4" xfId="0" applyFont="1" applyFill="1" applyBorder="1" applyAlignment="1"/>
    <xf numFmtId="0" fontId="5" fillId="0" borderId="1" xfId="0" applyFont="1" applyBorder="1" applyAlignment="1">
      <alignment horizontal="left"/>
    </xf>
    <xf numFmtId="0" fontId="0" fillId="0" borderId="2" xfId="0" applyBorder="1" applyAlignment="1"/>
    <xf numFmtId="0" fontId="6" fillId="0" borderId="0" xfId="0" applyFont="1"/>
    <xf numFmtId="0" fontId="3" fillId="3" borderId="1" xfId="0" applyFont="1" applyFill="1" applyBorder="1" applyAlignment="1">
      <alignment horizontal="center"/>
    </xf>
    <xf numFmtId="0" fontId="5" fillId="0" borderId="1" xfId="0" applyFont="1" applyBorder="1"/>
    <xf numFmtId="0" fontId="2" fillId="2" borderId="3" xfId="0" applyFont="1" applyFill="1" applyBorder="1" applyAlignment="1">
      <alignment horizontal="left"/>
    </xf>
    <xf numFmtId="0" fontId="0" fillId="0" borderId="5" xfId="0" applyBorder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6" fillId="0" borderId="0" xfId="0" applyNumberFormat="1" applyFont="1"/>
    <xf numFmtId="4" fontId="2" fillId="4" borderId="0" xfId="0" applyNumberFormat="1" applyFont="1" applyFill="1" applyAlignment="1">
      <alignment horizontal="center"/>
    </xf>
    <xf numFmtId="0" fontId="0" fillId="0" borderId="0" xfId="0" applyFill="1"/>
    <xf numFmtId="4" fontId="2" fillId="0" borderId="0" xfId="0" applyNumberFormat="1" applyFont="1" applyFill="1" applyAlignment="1">
      <alignment horizontal="center"/>
    </xf>
    <xf numFmtId="0" fontId="0" fillId="0" borderId="0" xfId="0" applyFill="1" applyAlignment="1"/>
    <xf numFmtId="0" fontId="0" fillId="4" borderId="0" xfId="0" applyFill="1" applyAlignment="1"/>
    <xf numFmtId="0" fontId="0" fillId="4" borderId="0" xfId="0" applyFill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2" fontId="2" fillId="0" borderId="6" xfId="0" applyNumberFormat="1" applyFont="1" applyBorder="1" applyAlignment="1">
      <alignment horizontal="center"/>
    </xf>
    <xf numFmtId="0" fontId="0" fillId="4" borderId="9" xfId="0" applyFill="1" applyBorder="1"/>
    <xf numFmtId="0" fontId="0" fillId="4" borderId="0" xfId="0" applyFill="1" applyBorder="1"/>
    <xf numFmtId="2" fontId="2" fillId="4" borderId="9" xfId="0" applyNumberFormat="1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9" xfId="0" applyBorder="1"/>
    <xf numFmtId="2" fontId="2" fillId="0" borderId="9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2" xfId="0" applyFill="1" applyBorder="1"/>
    <xf numFmtId="0" fontId="0" fillId="0" borderId="8" xfId="0" applyBorder="1" applyAlignment="1">
      <alignment horizontal="center"/>
    </xf>
    <xf numFmtId="2" fontId="0" fillId="0" borderId="0" xfId="0" applyNumberFormat="1"/>
    <xf numFmtId="2" fontId="2" fillId="4" borderId="0" xfId="0" applyNumberFormat="1" applyFont="1" applyFill="1" applyBorder="1" applyAlignment="1">
      <alignment horizontal="center"/>
    </xf>
    <xf numFmtId="0" fontId="0" fillId="4" borderId="9" xfId="0" applyFill="1" applyBorder="1" applyAlignment="1"/>
    <xf numFmtId="0" fontId="0" fillId="0" borderId="0" xfId="0" applyAlignment="1"/>
    <xf numFmtId="0" fontId="1" fillId="0" borderId="0" xfId="0" applyFont="1" applyBorder="1"/>
    <xf numFmtId="0" fontId="0" fillId="4" borderId="9" xfId="0" applyFont="1" applyFill="1" applyBorder="1"/>
    <xf numFmtId="0" fontId="0" fillId="4" borderId="0" xfId="0" applyFont="1" applyFill="1" applyBorder="1"/>
    <xf numFmtId="0" fontId="0" fillId="4" borderId="2" xfId="0" applyFont="1" applyFill="1" applyBorder="1"/>
    <xf numFmtId="0" fontId="0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/>
    <xf numFmtId="2" fontId="2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Fill="1" applyBorder="1"/>
    <xf numFmtId="0" fontId="1" fillId="0" borderId="2" xfId="0" applyFont="1" applyFill="1" applyBorder="1"/>
    <xf numFmtId="2" fontId="2" fillId="0" borderId="9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2" fillId="0" borderId="0" xfId="0" applyNumberFormat="1" applyFont="1" applyFill="1" applyBorder="1" applyAlignment="1">
      <alignment horizontal="center"/>
    </xf>
    <xf numFmtId="4" fontId="0" fillId="0" borderId="0" xfId="0" applyNumberFormat="1"/>
    <xf numFmtId="0" fontId="0" fillId="5" borderId="1" xfId="0" applyFill="1" applyBorder="1"/>
    <xf numFmtId="4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wrapText="1"/>
    </xf>
    <xf numFmtId="0" fontId="1" fillId="5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0" borderId="3" xfId="0" applyBorder="1" applyAlignment="1"/>
    <xf numFmtId="0" fontId="0" fillId="0" borderId="4" xfId="0" applyBorder="1" applyAlignment="1"/>
    <xf numFmtId="0" fontId="2" fillId="2" borderId="1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 horizontal="left"/>
    </xf>
    <xf numFmtId="0" fontId="0" fillId="0" borderId="1" xfId="0" applyFont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2" fontId="0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left"/>
    </xf>
    <xf numFmtId="0" fontId="0" fillId="0" borderId="2" xfId="0" applyBorder="1" applyAlignment="1"/>
    <xf numFmtId="2" fontId="5" fillId="0" borderId="3" xfId="0" applyNumberFormat="1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0" fontId="0" fillId="0" borderId="0" xfId="0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9" xfId="0" applyFont="1" applyFill="1" applyBorder="1" applyAlignment="1">
      <alignment wrapText="1"/>
    </xf>
    <xf numFmtId="0" fontId="7" fillId="3" borderId="0" xfId="0" applyFon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4" borderId="9" xfId="0" applyFill="1" applyBorder="1" applyAlignment="1">
      <alignment horizontal="left" wrapText="1"/>
    </xf>
    <xf numFmtId="0" fontId="0" fillId="4" borderId="0" xfId="0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0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left" wrapText="1"/>
    </xf>
    <xf numFmtId="2" fontId="5" fillId="0" borderId="1" xfId="0" applyNumberFormat="1" applyFont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5" borderId="5" xfId="0" applyFont="1" applyFill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tabSelected="1" topLeftCell="A268" workbookViewId="0">
      <selection activeCell="O165" sqref="O165"/>
    </sheetView>
  </sheetViews>
  <sheetFormatPr defaultRowHeight="15" x14ac:dyDescent="0.25"/>
  <cols>
    <col min="1" max="1" width="7.28515625" customWidth="1"/>
    <col min="6" max="6" width="10.7109375" customWidth="1"/>
    <col min="7" max="7" width="9.140625" hidden="1" customWidth="1"/>
    <col min="8" max="8" width="18.42578125" customWidth="1"/>
    <col min="9" max="9" width="9.42578125" customWidth="1"/>
    <col min="10" max="10" width="13.7109375" customWidth="1"/>
    <col min="11" max="11" width="10.5703125" customWidth="1"/>
    <col min="14" max="14" width="10.5703125" bestFit="1" customWidth="1"/>
  </cols>
  <sheetData>
    <row r="1" spans="1:10" ht="23.25" x14ac:dyDescent="0.35">
      <c r="C1" s="163" t="s">
        <v>97</v>
      </c>
      <c r="D1" s="163"/>
      <c r="E1" s="163"/>
      <c r="F1" s="163"/>
      <c r="G1" s="163"/>
      <c r="H1" s="163"/>
    </row>
    <row r="2" spans="1:10" ht="15.75" x14ac:dyDescent="0.25">
      <c r="A2" s="3"/>
      <c r="B2" s="3"/>
      <c r="C2" s="3"/>
      <c r="H2" s="17" t="s">
        <v>42</v>
      </c>
      <c r="I2" s="18"/>
    </row>
    <row r="3" spans="1:10" ht="15.75" x14ac:dyDescent="0.25">
      <c r="A3" s="3" t="s">
        <v>19</v>
      </c>
      <c r="B3" s="3"/>
      <c r="C3" s="3"/>
      <c r="H3" s="25">
        <f>SUM(H5,H9,H11,H22)</f>
        <v>5678214.8000000007</v>
      </c>
      <c r="I3" s="18" t="s">
        <v>8</v>
      </c>
    </row>
    <row r="4" spans="1:10" x14ac:dyDescent="0.25">
      <c r="A4" s="2"/>
      <c r="B4" s="2"/>
      <c r="C4" s="2"/>
      <c r="H4" s="26"/>
    </row>
    <row r="5" spans="1:10" ht="15.75" x14ac:dyDescent="0.25">
      <c r="A5" s="29"/>
      <c r="B5" s="164" t="s">
        <v>0</v>
      </c>
      <c r="C5" s="165"/>
      <c r="D5" s="165"/>
      <c r="E5" s="165"/>
      <c r="F5" s="166"/>
      <c r="G5" s="70"/>
      <c r="H5" s="71">
        <f>H7</f>
        <v>11066.35</v>
      </c>
      <c r="I5" s="72" t="s">
        <v>8</v>
      </c>
      <c r="J5" s="69"/>
    </row>
    <row r="6" spans="1:10" ht="27" customHeight="1" x14ac:dyDescent="0.25">
      <c r="A6" s="29"/>
      <c r="B6" s="158" t="s">
        <v>41</v>
      </c>
      <c r="C6" s="161"/>
      <c r="D6" s="161"/>
      <c r="E6" s="161"/>
      <c r="F6" s="162"/>
      <c r="G6" s="57"/>
      <c r="H6" s="87"/>
      <c r="I6" s="58"/>
    </row>
    <row r="7" spans="1:10" ht="15" customHeight="1" x14ac:dyDescent="0.25">
      <c r="A7" s="29"/>
      <c r="B7" s="158" t="s">
        <v>81</v>
      </c>
      <c r="C7" s="99"/>
      <c r="D7" s="99"/>
      <c r="E7" s="99"/>
      <c r="F7" s="100"/>
      <c r="G7" s="57"/>
      <c r="H7" s="87">
        <v>11066.35</v>
      </c>
      <c r="I7" s="58" t="s">
        <v>8</v>
      </c>
    </row>
    <row r="8" spans="1:10" ht="15.75" x14ac:dyDescent="0.25">
      <c r="A8" s="29"/>
      <c r="B8" s="67"/>
      <c r="C8" s="67"/>
      <c r="D8" s="67"/>
      <c r="E8" s="67"/>
      <c r="F8" s="67"/>
      <c r="G8" s="83"/>
      <c r="H8" s="68"/>
      <c r="I8" s="60"/>
    </row>
    <row r="9" spans="1:10" ht="15.75" x14ac:dyDescent="0.25">
      <c r="A9" s="29"/>
      <c r="B9" s="176" t="s">
        <v>35</v>
      </c>
      <c r="C9" s="176"/>
      <c r="D9" s="176"/>
      <c r="E9" s="176"/>
      <c r="F9" s="176"/>
      <c r="G9" s="73"/>
      <c r="H9" s="71">
        <v>416000</v>
      </c>
      <c r="I9" s="72" t="s">
        <v>8</v>
      </c>
    </row>
    <row r="10" spans="1:10" ht="15.75" x14ac:dyDescent="0.25">
      <c r="A10" s="29"/>
      <c r="B10" s="75"/>
      <c r="C10" s="75"/>
      <c r="D10" s="75"/>
      <c r="E10" s="75"/>
      <c r="F10" s="75"/>
      <c r="G10" s="82"/>
      <c r="H10" s="89"/>
      <c r="I10" s="58"/>
    </row>
    <row r="11" spans="1:10" ht="15.75" x14ac:dyDescent="0.25">
      <c r="A11" s="29"/>
      <c r="B11" s="176" t="s">
        <v>22</v>
      </c>
      <c r="C11" s="176"/>
      <c r="D11" s="176"/>
      <c r="E11" s="176"/>
      <c r="F11" s="176"/>
      <c r="G11" s="70"/>
      <c r="H11" s="71">
        <f>H12+H13+H14+H15+H16+H17+H20+H18+H19</f>
        <v>191304.8</v>
      </c>
      <c r="I11" s="72" t="s">
        <v>8</v>
      </c>
    </row>
    <row r="12" spans="1:10" ht="15" customHeight="1" x14ac:dyDescent="0.25">
      <c r="A12" s="29"/>
      <c r="B12" s="153" t="s">
        <v>124</v>
      </c>
      <c r="C12" s="154"/>
      <c r="D12" s="154"/>
      <c r="E12" s="154"/>
      <c r="F12" s="154"/>
      <c r="G12" s="155"/>
      <c r="H12" s="87">
        <v>45400</v>
      </c>
      <c r="I12" s="59" t="s">
        <v>8</v>
      </c>
    </row>
    <row r="13" spans="1:10" ht="15.75" customHeight="1" x14ac:dyDescent="0.25">
      <c r="A13" s="29"/>
      <c r="B13" s="150" t="s">
        <v>125</v>
      </c>
      <c r="C13" s="151"/>
      <c r="D13" s="151"/>
      <c r="E13" s="151"/>
      <c r="F13" s="151"/>
      <c r="G13" s="152"/>
      <c r="H13" s="87">
        <v>10519</v>
      </c>
      <c r="I13" s="58" t="s">
        <v>8</v>
      </c>
    </row>
    <row r="14" spans="1:10" ht="15.75" customHeight="1" x14ac:dyDescent="0.25">
      <c r="A14" s="29"/>
      <c r="B14" s="150" t="s">
        <v>126</v>
      </c>
      <c r="C14" s="151"/>
      <c r="D14" s="151"/>
      <c r="E14" s="151"/>
      <c r="F14" s="151"/>
      <c r="G14" s="152"/>
      <c r="H14" s="87">
        <v>4414</v>
      </c>
      <c r="I14" s="58" t="s">
        <v>8</v>
      </c>
    </row>
    <row r="15" spans="1:10" ht="26.25" customHeight="1" x14ac:dyDescent="0.25">
      <c r="A15" s="29"/>
      <c r="B15" s="153" t="s">
        <v>127</v>
      </c>
      <c r="C15" s="154"/>
      <c r="D15" s="154"/>
      <c r="E15" s="154"/>
      <c r="F15" s="154"/>
      <c r="G15" s="155"/>
      <c r="H15" s="87">
        <v>11536.8</v>
      </c>
      <c r="I15" s="59" t="s">
        <v>8</v>
      </c>
    </row>
    <row r="16" spans="1:10" ht="15" customHeight="1" x14ac:dyDescent="0.25">
      <c r="A16" s="29"/>
      <c r="B16" s="153" t="s">
        <v>128</v>
      </c>
      <c r="C16" s="154"/>
      <c r="D16" s="154"/>
      <c r="E16" s="154"/>
      <c r="F16" s="154"/>
      <c r="G16" s="155"/>
      <c r="H16" s="87">
        <v>32635</v>
      </c>
      <c r="I16" s="59" t="s">
        <v>8</v>
      </c>
    </row>
    <row r="17" spans="1:10" ht="15" customHeight="1" x14ac:dyDescent="0.25">
      <c r="A17" s="29"/>
      <c r="B17" s="153" t="s">
        <v>95</v>
      </c>
      <c r="C17" s="154"/>
      <c r="D17" s="154"/>
      <c r="E17" s="154"/>
      <c r="F17" s="154"/>
      <c r="G17" s="155"/>
      <c r="H17" s="87">
        <v>44300</v>
      </c>
      <c r="I17" s="59" t="s">
        <v>8</v>
      </c>
    </row>
    <row r="18" spans="1:10" ht="26.25" customHeight="1" x14ac:dyDescent="0.25">
      <c r="A18" s="29"/>
      <c r="B18" s="153" t="s">
        <v>130</v>
      </c>
      <c r="C18" s="154"/>
      <c r="D18" s="154"/>
      <c r="E18" s="154"/>
      <c r="F18" s="154"/>
      <c r="G18" s="155"/>
      <c r="H18" s="87">
        <v>28750</v>
      </c>
      <c r="I18" s="59" t="s">
        <v>8</v>
      </c>
    </row>
    <row r="19" spans="1:10" ht="26.25" customHeight="1" x14ac:dyDescent="0.25">
      <c r="A19" s="29"/>
      <c r="B19" s="153" t="s">
        <v>129</v>
      </c>
      <c r="C19" s="154"/>
      <c r="D19" s="154"/>
      <c r="E19" s="154"/>
      <c r="F19" s="154"/>
      <c r="G19" s="155"/>
      <c r="H19" s="87">
        <v>5250</v>
      </c>
      <c r="I19" s="59" t="s">
        <v>8</v>
      </c>
    </row>
    <row r="20" spans="1:10" ht="15.75" customHeight="1" x14ac:dyDescent="0.25">
      <c r="A20" s="29"/>
      <c r="B20" s="153" t="s">
        <v>131</v>
      </c>
      <c r="C20" s="154"/>
      <c r="D20" s="154"/>
      <c r="E20" s="154"/>
      <c r="F20" s="154"/>
      <c r="G20" s="155"/>
      <c r="H20" s="87">
        <v>8500</v>
      </c>
      <c r="I20" s="59" t="s">
        <v>8</v>
      </c>
    </row>
    <row r="21" spans="1:10" ht="15.75" x14ac:dyDescent="0.25">
      <c r="A21" s="29"/>
      <c r="B21" s="29"/>
      <c r="C21" s="76"/>
      <c r="D21" s="76"/>
      <c r="E21" s="76"/>
      <c r="F21" s="76"/>
      <c r="G21" s="76"/>
      <c r="H21" s="30"/>
      <c r="I21" s="18"/>
    </row>
    <row r="22" spans="1:10" ht="15.75" x14ac:dyDescent="0.25">
      <c r="A22" s="29"/>
      <c r="B22" s="164" t="s">
        <v>32</v>
      </c>
      <c r="C22" s="165"/>
      <c r="D22" s="165"/>
      <c r="E22" s="165"/>
      <c r="F22" s="166"/>
      <c r="G22" s="74"/>
      <c r="H22" s="71">
        <f>SUM(H23:H30)</f>
        <v>5059843.6500000004</v>
      </c>
      <c r="I22" s="72" t="s">
        <v>8</v>
      </c>
      <c r="J22" s="69"/>
    </row>
    <row r="23" spans="1:10" ht="15.75" x14ac:dyDescent="0.25">
      <c r="A23" s="29"/>
      <c r="B23" s="156" t="s">
        <v>43</v>
      </c>
      <c r="C23" s="156"/>
      <c r="D23" s="156"/>
      <c r="E23" s="156"/>
      <c r="F23" s="156"/>
      <c r="G23" s="57"/>
      <c r="H23" s="87">
        <f>796609.96-416000-35000</f>
        <v>345609.95999999996</v>
      </c>
      <c r="I23" s="58" t="s">
        <v>8</v>
      </c>
    </row>
    <row r="24" spans="1:10" ht="15.75" x14ac:dyDescent="0.25">
      <c r="A24" s="29"/>
      <c r="B24" s="156" t="s">
        <v>44</v>
      </c>
      <c r="C24" s="156"/>
      <c r="D24" s="156"/>
      <c r="E24" s="156"/>
      <c r="F24" s="156"/>
      <c r="G24" s="57"/>
      <c r="H24" s="87">
        <f>1004000-15000</f>
        <v>989000</v>
      </c>
      <c r="I24" s="58" t="s">
        <v>8</v>
      </c>
    </row>
    <row r="25" spans="1:10" ht="15.75" customHeight="1" x14ac:dyDescent="0.25">
      <c r="A25" s="29"/>
      <c r="B25" s="158" t="s">
        <v>37</v>
      </c>
      <c r="C25" s="99"/>
      <c r="D25" s="99"/>
      <c r="E25" s="99"/>
      <c r="F25" s="100"/>
      <c r="G25" s="57"/>
      <c r="H25" s="87">
        <f>15000+35000</f>
        <v>50000</v>
      </c>
      <c r="I25" s="58" t="s">
        <v>8</v>
      </c>
    </row>
    <row r="26" spans="1:10" ht="15.75" customHeight="1" x14ac:dyDescent="0.25">
      <c r="A26" s="29"/>
      <c r="B26" s="159" t="s">
        <v>225</v>
      </c>
      <c r="C26" s="160"/>
      <c r="D26" s="160"/>
      <c r="E26" s="160"/>
      <c r="F26" s="160"/>
      <c r="G26" s="57"/>
      <c r="H26" s="87">
        <v>69211.44</v>
      </c>
      <c r="I26" s="58" t="s">
        <v>8</v>
      </c>
    </row>
    <row r="27" spans="1:10" ht="15.75" x14ac:dyDescent="0.25">
      <c r="A27" s="29"/>
      <c r="B27" s="156" t="s">
        <v>226</v>
      </c>
      <c r="C27" s="156"/>
      <c r="D27" s="156"/>
      <c r="E27" s="156"/>
      <c r="F27" s="156"/>
      <c r="G27" s="4"/>
      <c r="H27" s="88">
        <f>325290.75+2274652.33+23636.85</f>
        <v>2623579.9300000002</v>
      </c>
      <c r="I27" s="58" t="s">
        <v>8</v>
      </c>
    </row>
    <row r="28" spans="1:10" ht="15.75" customHeight="1" x14ac:dyDescent="0.25">
      <c r="A28" s="29"/>
      <c r="B28" s="158" t="s">
        <v>100</v>
      </c>
      <c r="C28" s="161"/>
      <c r="D28" s="161"/>
      <c r="E28" s="161"/>
      <c r="F28" s="162"/>
      <c r="G28" s="4"/>
      <c r="H28" s="88">
        <v>160650</v>
      </c>
      <c r="I28" s="58" t="s">
        <v>8</v>
      </c>
    </row>
    <row r="29" spans="1:10" ht="15.75" customHeight="1" x14ac:dyDescent="0.25">
      <c r="A29" s="29"/>
      <c r="B29" s="158" t="s">
        <v>102</v>
      </c>
      <c r="C29" s="161"/>
      <c r="D29" s="161"/>
      <c r="E29" s="161"/>
      <c r="F29" s="162"/>
      <c r="G29" s="4"/>
      <c r="H29" s="88">
        <v>473313.32</v>
      </c>
      <c r="I29" s="58" t="s">
        <v>8</v>
      </c>
    </row>
    <row r="30" spans="1:10" ht="16.5" customHeight="1" x14ac:dyDescent="0.25">
      <c r="A30" s="29"/>
      <c r="B30" s="158" t="s">
        <v>101</v>
      </c>
      <c r="C30" s="161"/>
      <c r="D30" s="161"/>
      <c r="E30" s="161"/>
      <c r="F30" s="162"/>
      <c r="G30" s="4"/>
      <c r="H30" s="88">
        <v>348479</v>
      </c>
      <c r="I30" s="58" t="s">
        <v>8</v>
      </c>
    </row>
    <row r="31" spans="1:10" ht="15.75" x14ac:dyDescent="0.25">
      <c r="B31" s="157"/>
      <c r="C31" s="157"/>
      <c r="D31" s="157"/>
      <c r="E31" s="157"/>
      <c r="F31" s="157"/>
      <c r="H31" s="25"/>
      <c r="I31" s="18"/>
    </row>
    <row r="32" spans="1:10" ht="15.75" x14ac:dyDescent="0.25">
      <c r="A32" s="3" t="s">
        <v>45</v>
      </c>
      <c r="B32" s="3"/>
      <c r="C32" s="3"/>
      <c r="D32" s="3"/>
      <c r="E32" s="3"/>
      <c r="F32" s="3"/>
      <c r="G32" s="3"/>
      <c r="I32" s="18"/>
    </row>
    <row r="33" spans="1:10" ht="15.75" x14ac:dyDescent="0.25">
      <c r="A33" s="29"/>
      <c r="B33" s="157" t="s">
        <v>103</v>
      </c>
      <c r="C33" s="157"/>
      <c r="D33" s="157"/>
      <c r="E33" s="157"/>
      <c r="F33" s="157"/>
      <c r="G33" s="29"/>
      <c r="H33" s="30">
        <v>250000</v>
      </c>
      <c r="I33" s="18" t="s">
        <v>8</v>
      </c>
    </row>
    <row r="34" spans="1:10" s="50" customFormat="1" ht="15.75" x14ac:dyDescent="0.25">
      <c r="A34" s="31"/>
      <c r="B34" s="177" t="s">
        <v>104</v>
      </c>
      <c r="C34" s="177"/>
      <c r="D34" s="177"/>
      <c r="E34" s="177"/>
      <c r="F34" s="177"/>
      <c r="G34" s="32"/>
      <c r="H34" s="28">
        <v>50000</v>
      </c>
      <c r="I34" s="33" t="s">
        <v>8</v>
      </c>
    </row>
    <row r="35" spans="1:10" s="50" customFormat="1" ht="15.75" x14ac:dyDescent="0.25">
      <c r="A35" s="31"/>
      <c r="B35" s="157" t="s">
        <v>105</v>
      </c>
      <c r="C35" s="157"/>
      <c r="D35" s="157"/>
      <c r="E35" s="157"/>
      <c r="F35" s="157"/>
      <c r="G35" s="32"/>
      <c r="H35" s="30">
        <v>50000</v>
      </c>
      <c r="I35" s="18" t="s">
        <v>8</v>
      </c>
    </row>
    <row r="36" spans="1:10" s="50" customFormat="1" ht="15.75" x14ac:dyDescent="0.25">
      <c r="A36" s="31"/>
      <c r="B36" s="78" t="s">
        <v>106</v>
      </c>
      <c r="C36" s="78"/>
      <c r="D36" s="78"/>
      <c r="E36" s="78"/>
      <c r="F36" s="78"/>
      <c r="G36" s="32"/>
      <c r="H36" s="28">
        <v>50000</v>
      </c>
      <c r="I36" s="33" t="s">
        <v>8</v>
      </c>
    </row>
    <row r="37" spans="1:10" s="50" customFormat="1" ht="15.75" x14ac:dyDescent="0.25">
      <c r="A37" s="31"/>
      <c r="B37" s="157" t="s">
        <v>107</v>
      </c>
      <c r="C37" s="157"/>
      <c r="D37" s="157"/>
      <c r="E37" s="157"/>
      <c r="F37" s="157"/>
      <c r="G37" s="32"/>
      <c r="H37" s="30">
        <v>50000</v>
      </c>
      <c r="I37" s="18" t="s">
        <v>8</v>
      </c>
    </row>
    <row r="38" spans="1:10" s="50" customFormat="1" ht="15.75" x14ac:dyDescent="0.25">
      <c r="A38" s="31"/>
      <c r="B38" s="95" t="s">
        <v>108</v>
      </c>
      <c r="C38" s="95"/>
      <c r="D38" s="95"/>
      <c r="E38" s="95"/>
      <c r="F38" s="95"/>
      <c r="G38" s="32"/>
      <c r="H38" s="28">
        <f>100000+55000</f>
        <v>155000</v>
      </c>
      <c r="I38" s="33" t="s">
        <v>8</v>
      </c>
    </row>
    <row r="39" spans="1:10" s="50" customFormat="1" ht="15.75" x14ac:dyDescent="0.25">
      <c r="A39" s="31"/>
      <c r="B39" s="157" t="s">
        <v>132</v>
      </c>
      <c r="C39" s="157"/>
      <c r="D39" s="157"/>
      <c r="E39" s="157"/>
      <c r="F39" s="157"/>
      <c r="G39" s="32"/>
      <c r="H39" s="30">
        <v>45000</v>
      </c>
      <c r="I39" s="18" t="s">
        <v>8</v>
      </c>
    </row>
    <row r="40" spans="1:10" s="50" customFormat="1" ht="15.75" x14ac:dyDescent="0.25">
      <c r="A40" s="3" t="s">
        <v>17</v>
      </c>
      <c r="H40" s="25">
        <f>SUM(H33:H39)</f>
        <v>650000</v>
      </c>
      <c r="I40" s="18" t="s">
        <v>8</v>
      </c>
    </row>
    <row r="41" spans="1:10" s="50" customFormat="1" ht="15.75" x14ac:dyDescent="0.25">
      <c r="A41" s="3"/>
      <c r="H41" s="19"/>
    </row>
    <row r="42" spans="1:10" ht="15.75" x14ac:dyDescent="0.25">
      <c r="A42" s="1" t="s">
        <v>46</v>
      </c>
    </row>
    <row r="43" spans="1:10" ht="15.75" x14ac:dyDescent="0.25">
      <c r="A43" s="1"/>
    </row>
    <row r="44" spans="1:10" x14ac:dyDescent="0.25">
      <c r="A44" s="11" t="s">
        <v>39</v>
      </c>
      <c r="B44" s="11"/>
      <c r="C44" s="11"/>
      <c r="D44" s="11"/>
    </row>
    <row r="45" spans="1:10" ht="15.75" x14ac:dyDescent="0.25">
      <c r="A45" s="79" t="s">
        <v>2</v>
      </c>
      <c r="B45" s="7" t="s">
        <v>3</v>
      </c>
      <c r="C45" s="9"/>
      <c r="D45" s="9"/>
      <c r="E45" s="9"/>
      <c r="F45" s="9"/>
      <c r="G45" s="9"/>
      <c r="H45" s="111" t="s">
        <v>4</v>
      </c>
      <c r="I45" s="112"/>
      <c r="J45" s="113"/>
    </row>
    <row r="46" spans="1:10" ht="15.75" x14ac:dyDescent="0.25">
      <c r="A46" s="6">
        <v>1</v>
      </c>
      <c r="B46" s="140" t="s">
        <v>10</v>
      </c>
      <c r="C46" s="141"/>
      <c r="D46" s="141"/>
      <c r="E46" s="141"/>
      <c r="F46" s="141"/>
      <c r="G46" s="142"/>
      <c r="H46" s="101">
        <v>3548</v>
      </c>
      <c r="I46" s="102"/>
      <c r="J46" s="103"/>
    </row>
    <row r="47" spans="1:10" ht="15.75" x14ac:dyDescent="0.25">
      <c r="A47" s="6"/>
      <c r="B47" s="80"/>
      <c r="C47" s="81"/>
      <c r="D47" s="81"/>
      <c r="E47" s="81"/>
      <c r="F47" s="81"/>
      <c r="G47" s="81"/>
      <c r="H47" s="10" t="s">
        <v>1</v>
      </c>
      <c r="I47" s="149">
        <f>H46</f>
        <v>3548</v>
      </c>
      <c r="J47" s="149"/>
    </row>
    <row r="50" spans="1:10" x14ac:dyDescent="0.25">
      <c r="A50" s="11" t="s">
        <v>20</v>
      </c>
      <c r="B50" s="11"/>
      <c r="C50" s="11"/>
      <c r="D50" s="11"/>
    </row>
    <row r="51" spans="1:10" ht="15.75" x14ac:dyDescent="0.25">
      <c r="A51" s="79" t="s">
        <v>2</v>
      </c>
      <c r="B51" s="7" t="s">
        <v>3</v>
      </c>
      <c r="C51" s="9"/>
      <c r="D51" s="9"/>
      <c r="E51" s="9"/>
      <c r="F51" s="9"/>
      <c r="G51" s="9"/>
      <c r="H51" s="147" t="s">
        <v>4</v>
      </c>
      <c r="I51" s="147"/>
      <c r="J51" s="147"/>
    </row>
    <row r="52" spans="1:10" ht="15.75" x14ac:dyDescent="0.25">
      <c r="A52" s="6">
        <v>1</v>
      </c>
      <c r="B52" s="140" t="s">
        <v>79</v>
      </c>
      <c r="C52" s="141"/>
      <c r="D52" s="141"/>
      <c r="E52" s="141"/>
      <c r="F52" s="141"/>
      <c r="G52" s="142"/>
      <c r="H52" s="101">
        <v>1747</v>
      </c>
      <c r="I52" s="102"/>
      <c r="J52" s="103"/>
    </row>
    <row r="53" spans="1:10" ht="15.75" x14ac:dyDescent="0.25">
      <c r="A53" s="6">
        <v>2</v>
      </c>
      <c r="B53" s="140" t="s">
        <v>122</v>
      </c>
      <c r="C53" s="141"/>
      <c r="D53" s="141"/>
      <c r="E53" s="141"/>
      <c r="F53" s="141"/>
      <c r="G53" s="142"/>
      <c r="H53" s="101">
        <v>141191.31</v>
      </c>
      <c r="I53" s="102"/>
      <c r="J53" s="103"/>
    </row>
    <row r="54" spans="1:10" ht="15.75" x14ac:dyDescent="0.25">
      <c r="A54" s="6"/>
      <c r="B54" s="80"/>
      <c r="C54" s="81"/>
      <c r="D54" s="81"/>
      <c r="E54" s="81"/>
      <c r="F54" s="81"/>
      <c r="G54" s="81"/>
      <c r="H54" s="10" t="s">
        <v>1</v>
      </c>
      <c r="I54" s="122">
        <f>SUM(H52:J53)</f>
        <v>142938.31</v>
      </c>
      <c r="J54" s="123"/>
    </row>
    <row r="57" spans="1:10" x14ac:dyDescent="0.25">
      <c r="A57" s="11" t="s">
        <v>24</v>
      </c>
      <c r="B57" s="11"/>
      <c r="C57" s="11"/>
      <c r="D57" s="11"/>
    </row>
    <row r="58" spans="1:10" ht="15.75" x14ac:dyDescent="0.25">
      <c r="A58" s="79" t="s">
        <v>2</v>
      </c>
      <c r="B58" s="7" t="s">
        <v>3</v>
      </c>
      <c r="C58" s="9"/>
      <c r="D58" s="9"/>
      <c r="E58" s="9"/>
      <c r="F58" s="9"/>
      <c r="G58" s="9"/>
      <c r="H58" s="147" t="s">
        <v>4</v>
      </c>
      <c r="I58" s="147"/>
      <c r="J58" s="147"/>
    </row>
    <row r="59" spans="1:10" ht="15.75" x14ac:dyDescent="0.25">
      <c r="A59" s="6">
        <v>1</v>
      </c>
      <c r="B59" s="140" t="s">
        <v>13</v>
      </c>
      <c r="C59" s="141"/>
      <c r="D59" s="141"/>
      <c r="E59" s="141"/>
      <c r="F59" s="141"/>
      <c r="G59" s="142"/>
      <c r="H59" s="101">
        <v>1000</v>
      </c>
      <c r="I59" s="102"/>
      <c r="J59" s="103"/>
    </row>
    <row r="60" spans="1:10" ht="15.75" x14ac:dyDescent="0.25">
      <c r="A60" s="6"/>
      <c r="B60" s="80"/>
      <c r="C60" s="81"/>
      <c r="D60" s="81"/>
      <c r="E60" s="81"/>
      <c r="F60" s="81"/>
      <c r="G60" s="81"/>
      <c r="H60" s="10"/>
      <c r="I60" s="122">
        <f>SUM(H59:J59)</f>
        <v>1000</v>
      </c>
      <c r="J60" s="123"/>
    </row>
    <row r="63" spans="1:10" x14ac:dyDescent="0.25">
      <c r="A63" s="120" t="s">
        <v>7</v>
      </c>
      <c r="B63" s="120"/>
      <c r="C63" s="120"/>
      <c r="D63" s="120"/>
      <c r="E63" s="120"/>
      <c r="F63" s="120"/>
      <c r="G63" s="120"/>
    </row>
    <row r="64" spans="1:10" ht="15.75" x14ac:dyDescent="0.25">
      <c r="A64" s="79" t="s">
        <v>2</v>
      </c>
      <c r="B64" s="7" t="s">
        <v>3</v>
      </c>
      <c r="C64" s="9"/>
      <c r="D64" s="9"/>
      <c r="E64" s="9"/>
      <c r="F64" s="9"/>
      <c r="G64" s="8"/>
      <c r="H64" s="147" t="s">
        <v>4</v>
      </c>
      <c r="I64" s="147"/>
      <c r="J64" s="147"/>
    </row>
    <row r="65" spans="1:10" ht="15.75" x14ac:dyDescent="0.25">
      <c r="A65" s="6">
        <v>1</v>
      </c>
      <c r="B65" s="140" t="s">
        <v>11</v>
      </c>
      <c r="C65" s="141"/>
      <c r="D65" s="141"/>
      <c r="E65" s="141"/>
      <c r="F65" s="141"/>
      <c r="G65" s="142"/>
      <c r="H65" s="101">
        <v>338</v>
      </c>
      <c r="I65" s="102"/>
      <c r="J65" s="103"/>
    </row>
    <row r="66" spans="1:10" ht="15.75" x14ac:dyDescent="0.25">
      <c r="A66" s="6"/>
      <c r="B66" s="80"/>
      <c r="C66" s="81"/>
      <c r="D66" s="81"/>
      <c r="E66" s="81"/>
      <c r="F66" s="81"/>
      <c r="G66" s="81"/>
      <c r="H66" s="10" t="s">
        <v>1</v>
      </c>
      <c r="I66" s="122">
        <f>SUM(H65:J65)</f>
        <v>338</v>
      </c>
      <c r="J66" s="123"/>
    </row>
    <row r="69" spans="1:10" x14ac:dyDescent="0.25">
      <c r="A69" s="120" t="s">
        <v>5</v>
      </c>
      <c r="B69" s="120"/>
      <c r="C69" s="120"/>
      <c r="D69" s="120"/>
      <c r="E69" s="120"/>
      <c r="F69" s="120"/>
    </row>
    <row r="70" spans="1:10" ht="15.75" x14ac:dyDescent="0.25">
      <c r="A70" s="79" t="s">
        <v>2</v>
      </c>
      <c r="B70" s="15" t="s">
        <v>3</v>
      </c>
      <c r="C70" s="9"/>
      <c r="D70" s="9"/>
      <c r="E70" s="9"/>
      <c r="F70" s="9"/>
      <c r="G70" s="8"/>
      <c r="H70" s="147" t="s">
        <v>4</v>
      </c>
      <c r="I70" s="147"/>
      <c r="J70" s="147"/>
    </row>
    <row r="71" spans="1:10" ht="15.75" customHeight="1" x14ac:dyDescent="0.25">
      <c r="A71" s="6">
        <v>1</v>
      </c>
      <c r="B71" s="140" t="s">
        <v>12</v>
      </c>
      <c r="C71" s="141"/>
      <c r="D71" s="141"/>
      <c r="E71" s="141"/>
      <c r="F71" s="141"/>
      <c r="G71" s="142"/>
      <c r="H71" s="101">
        <v>14200</v>
      </c>
      <c r="I71" s="102"/>
      <c r="J71" s="103"/>
    </row>
    <row r="72" spans="1:10" ht="15.75" x14ac:dyDescent="0.25">
      <c r="A72" s="6"/>
      <c r="B72" s="80"/>
      <c r="C72" s="81"/>
      <c r="D72" s="81"/>
      <c r="E72" s="81"/>
      <c r="F72" s="81"/>
      <c r="G72" s="81"/>
      <c r="H72" s="10" t="s">
        <v>1</v>
      </c>
      <c r="I72" s="122">
        <f>H71</f>
        <v>14200</v>
      </c>
      <c r="J72" s="146"/>
    </row>
    <row r="75" spans="1:10" x14ac:dyDescent="0.25">
      <c r="A75" s="120" t="s">
        <v>21</v>
      </c>
      <c r="B75" s="120"/>
      <c r="C75" s="120"/>
      <c r="D75" s="120"/>
      <c r="E75" s="120"/>
      <c r="F75" s="120"/>
      <c r="G75" s="120"/>
      <c r="H75" s="120"/>
      <c r="I75" s="120"/>
      <c r="J75" s="120"/>
    </row>
    <row r="76" spans="1:10" ht="15.75" x14ac:dyDescent="0.25">
      <c r="A76" s="79" t="s">
        <v>2</v>
      </c>
      <c r="B76" s="111" t="s">
        <v>3</v>
      </c>
      <c r="C76" s="112"/>
      <c r="D76" s="112"/>
      <c r="E76" s="112"/>
      <c r="F76" s="112"/>
      <c r="G76" s="113"/>
      <c r="H76" s="147" t="s">
        <v>4</v>
      </c>
      <c r="I76" s="147"/>
      <c r="J76" s="147"/>
    </row>
    <row r="77" spans="1:10" ht="15.75" x14ac:dyDescent="0.25">
      <c r="A77" s="13">
        <v>1</v>
      </c>
      <c r="B77" s="84" t="s">
        <v>68</v>
      </c>
      <c r="C77" s="85"/>
      <c r="D77" s="85"/>
      <c r="E77" s="85"/>
      <c r="F77" s="85"/>
      <c r="G77" s="85"/>
      <c r="H77" s="101">
        <v>758.71</v>
      </c>
      <c r="I77" s="102"/>
      <c r="J77" s="103"/>
    </row>
    <row r="78" spans="1:10" s="77" customFormat="1" ht="15" customHeight="1" x14ac:dyDescent="0.25">
      <c r="A78" s="13">
        <v>2</v>
      </c>
      <c r="B78" s="148" t="s">
        <v>110</v>
      </c>
      <c r="C78" s="99"/>
      <c r="D78" s="99"/>
      <c r="E78" s="99"/>
      <c r="F78" s="99"/>
      <c r="G78" s="90"/>
      <c r="H78" s="101">
        <v>42000</v>
      </c>
      <c r="I78" s="102"/>
      <c r="J78" s="103"/>
    </row>
    <row r="79" spans="1:10" ht="30.75" customHeight="1" x14ac:dyDescent="0.25">
      <c r="A79" s="13">
        <v>3</v>
      </c>
      <c r="B79" s="148" t="s">
        <v>25</v>
      </c>
      <c r="C79" s="99"/>
      <c r="D79" s="99"/>
      <c r="E79" s="99"/>
      <c r="F79" s="99"/>
      <c r="G79" s="85"/>
      <c r="H79" s="101">
        <v>3500</v>
      </c>
      <c r="I79" s="102"/>
      <c r="J79" s="103"/>
    </row>
    <row r="80" spans="1:10" ht="15.75" customHeight="1" x14ac:dyDescent="0.25">
      <c r="A80" s="13">
        <v>4</v>
      </c>
      <c r="B80" s="148" t="s">
        <v>26</v>
      </c>
      <c r="C80" s="99"/>
      <c r="D80" s="99"/>
      <c r="E80" s="99"/>
      <c r="F80" s="99"/>
      <c r="G80" s="85"/>
      <c r="H80" s="101">
        <f>27200+308000+2875.98+2400+19835</f>
        <v>360310.98</v>
      </c>
      <c r="I80" s="102"/>
      <c r="J80" s="103"/>
    </row>
    <row r="81" spans="1:10" ht="15.75" customHeight="1" x14ac:dyDescent="0.25">
      <c r="A81" s="13">
        <v>5</v>
      </c>
      <c r="B81" s="140" t="s">
        <v>9</v>
      </c>
      <c r="C81" s="141"/>
      <c r="D81" s="141"/>
      <c r="E81" s="141"/>
      <c r="F81" s="141"/>
      <c r="G81" s="142"/>
      <c r="H81" s="101">
        <v>1610</v>
      </c>
      <c r="I81" s="102"/>
      <c r="J81" s="103"/>
    </row>
    <row r="82" spans="1:10" ht="15.75" customHeight="1" x14ac:dyDescent="0.25">
      <c r="A82" s="13">
        <v>6</v>
      </c>
      <c r="B82" s="167" t="s">
        <v>28</v>
      </c>
      <c r="C82" s="168"/>
      <c r="D82" s="168"/>
      <c r="E82" s="168"/>
      <c r="F82" s="168"/>
      <c r="G82" s="169"/>
      <c r="H82" s="101">
        <v>469</v>
      </c>
      <c r="I82" s="102"/>
      <c r="J82" s="103"/>
    </row>
    <row r="83" spans="1:10" ht="15.75" customHeight="1" x14ac:dyDescent="0.25">
      <c r="A83" s="13">
        <v>7</v>
      </c>
      <c r="B83" s="143" t="s">
        <v>40</v>
      </c>
      <c r="C83" s="144"/>
      <c r="D83" s="144"/>
      <c r="E83" s="144"/>
      <c r="F83" s="144"/>
      <c r="G83" s="145"/>
      <c r="H83" s="101">
        <v>8000</v>
      </c>
      <c r="I83" s="102"/>
      <c r="J83" s="103"/>
    </row>
    <row r="84" spans="1:10" ht="15.75" customHeight="1" x14ac:dyDescent="0.25">
      <c r="A84" s="13">
        <v>8</v>
      </c>
      <c r="B84" s="143" t="s">
        <v>109</v>
      </c>
      <c r="C84" s="144"/>
      <c r="D84" s="144"/>
      <c r="E84" s="144"/>
      <c r="F84" s="144"/>
      <c r="G84" s="145"/>
      <c r="H84" s="101">
        <v>3648</v>
      </c>
      <c r="I84" s="102"/>
      <c r="J84" s="103"/>
    </row>
    <row r="85" spans="1:10" ht="15.75" x14ac:dyDescent="0.25">
      <c r="A85" s="6"/>
      <c r="B85" s="173"/>
      <c r="C85" s="174"/>
      <c r="D85" s="174"/>
      <c r="E85" s="174"/>
      <c r="F85" s="174"/>
      <c r="G85" s="81"/>
      <c r="H85" s="10" t="s">
        <v>1</v>
      </c>
      <c r="I85" s="122">
        <f>H77+H78+H79+H80+H81+H82+H83+H84</f>
        <v>420296.69</v>
      </c>
      <c r="J85" s="146"/>
    </row>
    <row r="88" spans="1:10" x14ac:dyDescent="0.25">
      <c r="A88" s="120" t="s">
        <v>33</v>
      </c>
      <c r="B88" s="120"/>
      <c r="C88" s="120"/>
      <c r="D88" s="120"/>
      <c r="E88" s="120"/>
      <c r="F88" s="120"/>
    </row>
    <row r="89" spans="1:10" x14ac:dyDescent="0.25">
      <c r="A89" s="5" t="s">
        <v>2</v>
      </c>
      <c r="B89" s="170" t="s">
        <v>3</v>
      </c>
      <c r="C89" s="171"/>
      <c r="D89" s="171"/>
      <c r="E89" s="171"/>
      <c r="F89" s="171"/>
      <c r="G89" s="172"/>
      <c r="H89" s="170" t="s">
        <v>4</v>
      </c>
      <c r="I89" s="171"/>
      <c r="J89" s="172"/>
    </row>
    <row r="90" spans="1:10" ht="15.75" customHeight="1" x14ac:dyDescent="0.25">
      <c r="A90" s="96">
        <v>1</v>
      </c>
      <c r="B90" s="140" t="s">
        <v>48</v>
      </c>
      <c r="C90" s="141"/>
      <c r="D90" s="141"/>
      <c r="E90" s="141"/>
      <c r="F90" s="141"/>
      <c r="G90" s="142"/>
      <c r="H90" s="101">
        <v>9999.35</v>
      </c>
      <c r="I90" s="102"/>
      <c r="J90" s="103"/>
    </row>
    <row r="91" spans="1:10" ht="15.75" customHeight="1" x14ac:dyDescent="0.25">
      <c r="A91" s="96">
        <v>2</v>
      </c>
      <c r="B91" s="140" t="s">
        <v>18</v>
      </c>
      <c r="C91" s="141"/>
      <c r="D91" s="141"/>
      <c r="E91" s="141"/>
      <c r="F91" s="141"/>
      <c r="G91" s="142"/>
      <c r="H91" s="101">
        <v>7069.64</v>
      </c>
      <c r="I91" s="102"/>
      <c r="J91" s="103"/>
    </row>
    <row r="92" spans="1:10" ht="15" customHeight="1" x14ac:dyDescent="0.25">
      <c r="A92" s="96">
        <v>3</v>
      </c>
      <c r="B92" s="98" t="s">
        <v>94</v>
      </c>
      <c r="C92" s="99"/>
      <c r="D92" s="99"/>
      <c r="E92" s="99"/>
      <c r="F92" s="99"/>
      <c r="G92" s="100"/>
      <c r="H92" s="101">
        <v>1304</v>
      </c>
      <c r="I92" s="102"/>
      <c r="J92" s="103"/>
    </row>
    <row r="93" spans="1:10" ht="27.75" customHeight="1" x14ac:dyDescent="0.25">
      <c r="A93" s="96">
        <v>4</v>
      </c>
      <c r="B93" s="98" t="s">
        <v>133</v>
      </c>
      <c r="C93" s="99"/>
      <c r="D93" s="99"/>
      <c r="E93" s="99"/>
      <c r="F93" s="99"/>
      <c r="G93" s="100"/>
      <c r="H93" s="101">
        <v>177</v>
      </c>
      <c r="I93" s="102"/>
      <c r="J93" s="103"/>
    </row>
    <row r="94" spans="1:10" ht="15.75" customHeight="1" x14ac:dyDescent="0.25">
      <c r="A94" s="96">
        <v>5</v>
      </c>
      <c r="B94" s="140" t="s">
        <v>38</v>
      </c>
      <c r="C94" s="141"/>
      <c r="D94" s="141"/>
      <c r="E94" s="141"/>
      <c r="F94" s="141"/>
      <c r="G94" s="142"/>
      <c r="H94" s="101">
        <v>158</v>
      </c>
      <c r="I94" s="102"/>
      <c r="J94" s="103"/>
    </row>
    <row r="95" spans="1:10" ht="15.75" customHeight="1" x14ac:dyDescent="0.25">
      <c r="A95" s="96">
        <v>6</v>
      </c>
      <c r="B95" s="98" t="s">
        <v>69</v>
      </c>
      <c r="C95" s="99"/>
      <c r="D95" s="99"/>
      <c r="E95" s="99"/>
      <c r="F95" s="99"/>
      <c r="G95" s="100"/>
      <c r="H95" s="101">
        <v>5667.95</v>
      </c>
      <c r="I95" s="102"/>
      <c r="J95" s="103"/>
    </row>
    <row r="96" spans="1:10" ht="15.75" customHeight="1" x14ac:dyDescent="0.25">
      <c r="A96" s="96">
        <v>7</v>
      </c>
      <c r="B96" s="98" t="s">
        <v>36</v>
      </c>
      <c r="C96" s="99"/>
      <c r="D96" s="99"/>
      <c r="E96" s="99"/>
      <c r="F96" s="99"/>
      <c r="G96" s="100"/>
      <c r="H96" s="104">
        <v>1309.8</v>
      </c>
      <c r="I96" s="105"/>
      <c r="J96" s="106"/>
    </row>
    <row r="97" spans="1:10" ht="15.75" customHeight="1" x14ac:dyDescent="0.25">
      <c r="A97" s="96">
        <v>8</v>
      </c>
      <c r="B97" s="140" t="s">
        <v>49</v>
      </c>
      <c r="C97" s="141"/>
      <c r="D97" s="141"/>
      <c r="E97" s="141"/>
      <c r="F97" s="141"/>
      <c r="G97" s="142"/>
      <c r="H97" s="101">
        <v>1950</v>
      </c>
      <c r="I97" s="102"/>
      <c r="J97" s="103"/>
    </row>
    <row r="98" spans="1:10" ht="28.5" customHeight="1" x14ac:dyDescent="0.25">
      <c r="A98" s="96">
        <v>9</v>
      </c>
      <c r="B98" s="98" t="s">
        <v>80</v>
      </c>
      <c r="C98" s="99"/>
      <c r="D98" s="99"/>
      <c r="E98" s="99"/>
      <c r="F98" s="99"/>
      <c r="G98" s="100"/>
      <c r="H98" s="101">
        <v>1500</v>
      </c>
      <c r="I98" s="102"/>
      <c r="J98" s="103"/>
    </row>
    <row r="99" spans="1:10" ht="15.75" customHeight="1" x14ac:dyDescent="0.25">
      <c r="A99" s="96">
        <v>10</v>
      </c>
      <c r="B99" s="98" t="s">
        <v>111</v>
      </c>
      <c r="C99" s="99"/>
      <c r="D99" s="99"/>
      <c r="E99" s="99"/>
      <c r="F99" s="99"/>
      <c r="G99" s="100"/>
      <c r="H99" s="101">
        <v>10400</v>
      </c>
      <c r="I99" s="102"/>
      <c r="J99" s="103"/>
    </row>
    <row r="100" spans="1:10" ht="15.75" x14ac:dyDescent="0.25">
      <c r="A100" s="4"/>
      <c r="B100" s="173"/>
      <c r="C100" s="174"/>
      <c r="D100" s="174"/>
      <c r="E100" s="174"/>
      <c r="F100" s="174"/>
      <c r="G100" s="175"/>
      <c r="H100" s="14" t="s">
        <v>1</v>
      </c>
      <c r="I100" s="122">
        <f>H90+H91+H92+H93+H94+H95+H96+H97+H98+H99</f>
        <v>39535.740000000005</v>
      </c>
      <c r="J100" s="146"/>
    </row>
    <row r="103" spans="1:10" x14ac:dyDescent="0.25">
      <c r="A103" s="120" t="s">
        <v>34</v>
      </c>
      <c r="B103" s="120"/>
      <c r="C103" s="120"/>
      <c r="D103" s="120"/>
      <c r="E103" s="120"/>
      <c r="F103" s="120"/>
      <c r="G103" s="120"/>
    </row>
    <row r="104" spans="1:10" ht="15.75" x14ac:dyDescent="0.25">
      <c r="A104" s="79" t="s">
        <v>2</v>
      </c>
      <c r="B104" s="111" t="s">
        <v>3</v>
      </c>
      <c r="C104" s="112"/>
      <c r="D104" s="112"/>
      <c r="E104" s="112"/>
      <c r="F104" s="112"/>
      <c r="G104" s="113"/>
      <c r="H104" s="111" t="s">
        <v>4</v>
      </c>
      <c r="I104" s="112"/>
      <c r="J104" s="113"/>
    </row>
    <row r="105" spans="1:10" ht="14.25" customHeight="1" x14ac:dyDescent="0.25">
      <c r="A105" s="6">
        <v>1</v>
      </c>
      <c r="B105" s="140" t="s">
        <v>14</v>
      </c>
      <c r="C105" s="141"/>
      <c r="D105" s="141"/>
      <c r="E105" s="141"/>
      <c r="F105" s="141"/>
      <c r="G105" s="142"/>
      <c r="H105" s="101">
        <v>252044.15</v>
      </c>
      <c r="I105" s="102"/>
      <c r="J105" s="103"/>
    </row>
    <row r="106" spans="1:10" ht="15.75" x14ac:dyDescent="0.25">
      <c r="A106" s="6">
        <v>2</v>
      </c>
      <c r="B106" s="140" t="s">
        <v>15</v>
      </c>
      <c r="C106" s="141"/>
      <c r="D106" s="141"/>
      <c r="E106" s="141"/>
      <c r="F106" s="141"/>
      <c r="G106" s="142"/>
      <c r="H106" s="101">
        <f>58074.47+37063</f>
        <v>95137.47</v>
      </c>
      <c r="I106" s="102"/>
      <c r="J106" s="103"/>
    </row>
    <row r="107" spans="1:10" ht="15.75" x14ac:dyDescent="0.25">
      <c r="A107" s="6"/>
      <c r="B107" s="80"/>
      <c r="C107" s="81"/>
      <c r="D107" s="81"/>
      <c r="E107" s="81"/>
      <c r="F107" s="81"/>
      <c r="G107" s="81"/>
      <c r="H107" s="10" t="s">
        <v>1</v>
      </c>
      <c r="I107" s="122">
        <f>SUM(H105:J106)</f>
        <v>347181.62</v>
      </c>
      <c r="J107" s="146"/>
    </row>
    <row r="108" spans="1:10" ht="15.75" x14ac:dyDescent="0.25">
      <c r="A108" s="20"/>
      <c r="B108" s="21"/>
      <c r="C108" s="21"/>
      <c r="D108" s="21"/>
      <c r="E108" s="21"/>
      <c r="F108" s="21"/>
      <c r="G108" s="21"/>
      <c r="H108" s="22"/>
      <c r="I108" s="23"/>
      <c r="J108" s="24"/>
    </row>
    <row r="110" spans="1:10" x14ac:dyDescent="0.25">
      <c r="A110" s="120" t="s">
        <v>112</v>
      </c>
      <c r="B110" s="120"/>
      <c r="C110" s="120"/>
      <c r="D110" s="120"/>
      <c r="E110" s="120"/>
      <c r="F110" s="120"/>
    </row>
    <row r="111" spans="1:10" ht="15.75" x14ac:dyDescent="0.25">
      <c r="A111" s="79" t="s">
        <v>2</v>
      </c>
      <c r="B111" s="7" t="s">
        <v>3</v>
      </c>
      <c r="C111" s="9"/>
      <c r="D111" s="9"/>
      <c r="E111" s="9"/>
      <c r="F111" s="9"/>
      <c r="G111" s="9"/>
      <c r="H111" s="111" t="s">
        <v>4</v>
      </c>
      <c r="I111" s="112"/>
      <c r="J111" s="113"/>
    </row>
    <row r="112" spans="1:10" ht="15.75" x14ac:dyDescent="0.25">
      <c r="A112" s="6">
        <v>1</v>
      </c>
      <c r="B112" s="109" t="s">
        <v>14</v>
      </c>
      <c r="C112" s="110"/>
      <c r="D112" s="110"/>
      <c r="E112" s="110"/>
      <c r="F112" s="110"/>
      <c r="G112" s="16"/>
      <c r="H112" s="101">
        <v>85801</v>
      </c>
      <c r="I112" s="102"/>
      <c r="J112" s="103"/>
    </row>
    <row r="113" spans="1:10" ht="15.75" x14ac:dyDescent="0.25">
      <c r="A113" s="6">
        <v>2</v>
      </c>
      <c r="B113" s="109" t="s">
        <v>16</v>
      </c>
      <c r="C113" s="110"/>
      <c r="D113" s="110"/>
      <c r="E113" s="110"/>
      <c r="F113" s="110"/>
      <c r="G113" s="16"/>
      <c r="H113" s="101">
        <f>19920.84+12817</f>
        <v>32737.84</v>
      </c>
      <c r="I113" s="102"/>
      <c r="J113" s="103"/>
    </row>
    <row r="114" spans="1:10" ht="15.75" x14ac:dyDescent="0.25">
      <c r="A114" s="6">
        <v>3</v>
      </c>
      <c r="B114" s="109" t="s">
        <v>113</v>
      </c>
      <c r="C114" s="110"/>
      <c r="D114" s="110"/>
      <c r="E114" s="110"/>
      <c r="F114" s="110"/>
      <c r="G114" s="16"/>
      <c r="H114" s="101">
        <v>560</v>
      </c>
      <c r="I114" s="102"/>
      <c r="J114" s="103"/>
    </row>
    <row r="115" spans="1:10" ht="15.75" x14ac:dyDescent="0.25">
      <c r="A115" s="6">
        <v>4</v>
      </c>
      <c r="B115" s="109" t="s">
        <v>114</v>
      </c>
      <c r="C115" s="110"/>
      <c r="D115" s="110"/>
      <c r="E115" s="110"/>
      <c r="F115" s="110"/>
      <c r="G115" s="16"/>
      <c r="H115" s="101">
        <v>5096</v>
      </c>
      <c r="I115" s="102"/>
      <c r="J115" s="103"/>
    </row>
    <row r="116" spans="1:10" ht="15.75" x14ac:dyDescent="0.25">
      <c r="A116" s="6"/>
      <c r="B116" s="80"/>
      <c r="C116" s="81"/>
      <c r="D116" s="81"/>
      <c r="E116" s="81"/>
      <c r="F116" s="81"/>
      <c r="G116" s="81"/>
      <c r="H116" s="10" t="s">
        <v>1</v>
      </c>
      <c r="I116" s="122">
        <f>H112+H113+H114+H115</f>
        <v>124194.84</v>
      </c>
      <c r="J116" s="146"/>
    </row>
    <row r="117" spans="1:10" ht="15.75" x14ac:dyDescent="0.25">
      <c r="A117" s="20"/>
      <c r="B117" s="21"/>
      <c r="C117" s="21"/>
      <c r="D117" s="21"/>
      <c r="E117" s="21"/>
      <c r="F117" s="21"/>
      <c r="G117" s="21"/>
      <c r="H117" s="22"/>
      <c r="I117" s="23"/>
      <c r="J117" s="24"/>
    </row>
    <row r="118" spans="1:10" ht="15.75" x14ac:dyDescent="0.25">
      <c r="A118" s="20"/>
      <c r="B118" s="21"/>
      <c r="C118" s="21"/>
      <c r="D118" s="21"/>
      <c r="E118" s="21"/>
      <c r="F118" s="21"/>
      <c r="G118" s="21"/>
      <c r="H118" s="22"/>
      <c r="I118" s="23"/>
      <c r="J118" s="24"/>
    </row>
    <row r="119" spans="1:10" x14ac:dyDescent="0.25">
      <c r="A119" s="120" t="s">
        <v>115</v>
      </c>
      <c r="B119" s="120"/>
      <c r="C119" s="120"/>
      <c r="D119" s="120"/>
      <c r="E119" s="120"/>
      <c r="F119" s="120"/>
    </row>
    <row r="120" spans="1:10" ht="15.75" x14ac:dyDescent="0.25">
      <c r="A120" s="79" t="s">
        <v>2</v>
      </c>
      <c r="B120" s="7" t="s">
        <v>3</v>
      </c>
      <c r="C120" s="9"/>
      <c r="D120" s="9"/>
      <c r="E120" s="9"/>
      <c r="F120" s="9"/>
      <c r="G120" s="9"/>
      <c r="H120" s="111" t="s">
        <v>4</v>
      </c>
      <c r="I120" s="112"/>
      <c r="J120" s="113"/>
    </row>
    <row r="121" spans="1:10" ht="15.75" x14ac:dyDescent="0.25">
      <c r="A121" s="6">
        <v>1</v>
      </c>
      <c r="B121" s="109" t="s">
        <v>116</v>
      </c>
      <c r="C121" s="110"/>
      <c r="D121" s="110"/>
      <c r="E121" s="110"/>
      <c r="F121" s="110"/>
      <c r="G121" s="16"/>
      <c r="H121" s="101">
        <v>318</v>
      </c>
      <c r="I121" s="102"/>
      <c r="J121" s="103"/>
    </row>
    <row r="122" spans="1:10" ht="15.75" customHeight="1" x14ac:dyDescent="0.25">
      <c r="A122" s="6">
        <v>2</v>
      </c>
      <c r="B122" s="109" t="s">
        <v>117</v>
      </c>
      <c r="C122" s="110"/>
      <c r="D122" s="110"/>
      <c r="E122" s="110"/>
      <c r="F122" s="110"/>
      <c r="G122" s="16"/>
      <c r="H122" s="101">
        <v>9600</v>
      </c>
      <c r="I122" s="102"/>
      <c r="J122" s="103"/>
    </row>
    <row r="123" spans="1:10" ht="15" customHeight="1" x14ac:dyDescent="0.25">
      <c r="A123" s="6">
        <v>3</v>
      </c>
      <c r="B123" s="107" t="s">
        <v>118</v>
      </c>
      <c r="C123" s="108"/>
      <c r="D123" s="108"/>
      <c r="E123" s="108"/>
      <c r="F123" s="108"/>
      <c r="G123" s="16"/>
      <c r="H123" s="101">
        <v>18000</v>
      </c>
      <c r="I123" s="102"/>
      <c r="J123" s="103"/>
    </row>
    <row r="124" spans="1:10" ht="15.75" customHeight="1" x14ac:dyDescent="0.25">
      <c r="A124" s="6">
        <v>4</v>
      </c>
      <c r="B124" s="109" t="s">
        <v>119</v>
      </c>
      <c r="C124" s="110"/>
      <c r="D124" s="110"/>
      <c r="E124" s="110"/>
      <c r="F124" s="110"/>
      <c r="G124" s="16"/>
      <c r="H124" s="101">
        <v>35400</v>
      </c>
      <c r="I124" s="102"/>
      <c r="J124" s="103"/>
    </row>
    <row r="125" spans="1:10" ht="15.75" x14ac:dyDescent="0.25">
      <c r="A125" s="6"/>
      <c r="B125" s="80"/>
      <c r="C125" s="81"/>
      <c r="D125" s="81"/>
      <c r="E125" s="81"/>
      <c r="F125" s="81"/>
      <c r="G125" s="81"/>
      <c r="H125" s="10" t="s">
        <v>1</v>
      </c>
      <c r="I125" s="122">
        <f>H121+H122+H123+H124</f>
        <v>63318</v>
      </c>
      <c r="J125" s="146"/>
    </row>
    <row r="126" spans="1:10" ht="15.75" x14ac:dyDescent="0.25">
      <c r="A126" s="20"/>
      <c r="B126" s="21"/>
      <c r="C126" s="21"/>
      <c r="D126" s="21"/>
      <c r="E126" s="21"/>
      <c r="F126" s="21"/>
      <c r="G126" s="21"/>
      <c r="H126" s="22"/>
      <c r="I126" s="23"/>
      <c r="J126" s="24"/>
    </row>
    <row r="127" spans="1:10" ht="15.75" x14ac:dyDescent="0.25">
      <c r="A127" s="20"/>
      <c r="B127" s="21"/>
      <c r="C127" s="21"/>
      <c r="D127" s="21"/>
      <c r="E127" s="21"/>
      <c r="F127" s="21"/>
      <c r="G127" s="21"/>
      <c r="H127" s="22"/>
      <c r="I127" s="23"/>
      <c r="J127" s="24"/>
    </row>
    <row r="128" spans="1:10" x14ac:dyDescent="0.25">
      <c r="A128" s="120" t="s">
        <v>27</v>
      </c>
      <c r="B128" s="120"/>
      <c r="C128" s="120"/>
      <c r="D128" s="120"/>
      <c r="E128" s="120"/>
      <c r="F128" s="120"/>
    </row>
    <row r="129" spans="1:10" ht="15.75" x14ac:dyDescent="0.25">
      <c r="A129" s="79" t="s">
        <v>2</v>
      </c>
      <c r="B129" s="7" t="s">
        <v>3</v>
      </c>
      <c r="C129" s="9"/>
      <c r="D129" s="9"/>
      <c r="E129" s="9"/>
      <c r="F129" s="9"/>
      <c r="G129" s="9"/>
      <c r="H129" s="111" t="s">
        <v>4</v>
      </c>
      <c r="I129" s="112"/>
      <c r="J129" s="113"/>
    </row>
    <row r="130" spans="1:10" ht="15.75" x14ac:dyDescent="0.25">
      <c r="A130" s="6">
        <v>1</v>
      </c>
      <c r="B130" s="109" t="s">
        <v>14</v>
      </c>
      <c r="C130" s="110"/>
      <c r="D130" s="110"/>
      <c r="E130" s="110"/>
      <c r="F130" s="110"/>
      <c r="G130" s="16"/>
      <c r="H130" s="101">
        <v>5000</v>
      </c>
      <c r="I130" s="102"/>
      <c r="J130" s="103"/>
    </row>
    <row r="131" spans="1:10" ht="15.75" x14ac:dyDescent="0.25">
      <c r="A131" s="6">
        <v>2</v>
      </c>
      <c r="B131" s="109" t="s">
        <v>16</v>
      </c>
      <c r="C131" s="110"/>
      <c r="D131" s="110"/>
      <c r="E131" s="110"/>
      <c r="F131" s="110"/>
      <c r="G131" s="16"/>
      <c r="H131" s="114">
        <f>1160.89+747</f>
        <v>1907.89</v>
      </c>
      <c r="I131" s="115"/>
      <c r="J131" s="116"/>
    </row>
    <row r="132" spans="1:10" ht="15.75" x14ac:dyDescent="0.25">
      <c r="A132" s="6"/>
      <c r="B132" s="80"/>
      <c r="C132" s="81"/>
      <c r="D132" s="81"/>
      <c r="E132" s="81"/>
      <c r="F132" s="81"/>
      <c r="G132" s="81"/>
      <c r="H132" s="10" t="s">
        <v>1</v>
      </c>
      <c r="I132" s="122">
        <f>SUM(H130:J131)</f>
        <v>6907.89</v>
      </c>
      <c r="J132" s="146"/>
    </row>
    <row r="133" spans="1:10" ht="15.75" x14ac:dyDescent="0.25">
      <c r="A133" s="20"/>
      <c r="B133" s="21"/>
      <c r="C133" s="21"/>
      <c r="D133" s="21"/>
      <c r="E133" s="21"/>
      <c r="F133" s="21"/>
      <c r="G133" s="21"/>
      <c r="H133" s="22"/>
      <c r="I133" s="23"/>
      <c r="J133" s="24"/>
    </row>
    <row r="134" spans="1:10" ht="15.75" x14ac:dyDescent="0.25">
      <c r="A134" s="20"/>
      <c r="B134" s="21"/>
      <c r="C134" s="21"/>
      <c r="D134" s="21"/>
      <c r="E134" s="21"/>
      <c r="F134" s="21"/>
      <c r="G134" s="21"/>
      <c r="H134" s="22"/>
      <c r="I134" s="23"/>
      <c r="J134" s="24"/>
    </row>
    <row r="135" spans="1:10" x14ac:dyDescent="0.25">
      <c r="A135" s="120" t="s">
        <v>120</v>
      </c>
      <c r="B135" s="120"/>
      <c r="C135" s="120"/>
      <c r="D135" s="120"/>
      <c r="E135" s="120"/>
      <c r="F135" s="120"/>
    </row>
    <row r="136" spans="1:10" ht="15.75" x14ac:dyDescent="0.25">
      <c r="A136" s="79" t="s">
        <v>2</v>
      </c>
      <c r="B136" s="7" t="s">
        <v>3</v>
      </c>
      <c r="C136" s="9"/>
      <c r="D136" s="9"/>
      <c r="E136" s="9"/>
      <c r="F136" s="9"/>
      <c r="G136" s="9"/>
      <c r="H136" s="111" t="s">
        <v>4</v>
      </c>
      <c r="I136" s="112"/>
      <c r="J136" s="113"/>
    </row>
    <row r="137" spans="1:10" ht="15.75" x14ac:dyDescent="0.25">
      <c r="A137" s="6">
        <v>1</v>
      </c>
      <c r="B137" s="109" t="s">
        <v>14</v>
      </c>
      <c r="C137" s="110"/>
      <c r="D137" s="110"/>
      <c r="E137" s="110"/>
      <c r="F137" s="110"/>
      <c r="G137" s="16"/>
      <c r="H137" s="101">
        <v>6090</v>
      </c>
      <c r="I137" s="102"/>
      <c r="J137" s="103"/>
    </row>
    <row r="138" spans="1:10" ht="15.75" x14ac:dyDescent="0.25">
      <c r="A138" s="6">
        <v>2</v>
      </c>
      <c r="B138" s="109" t="s">
        <v>16</v>
      </c>
      <c r="C138" s="110"/>
      <c r="D138" s="110"/>
      <c r="E138" s="110"/>
      <c r="F138" s="110"/>
      <c r="G138" s="16"/>
      <c r="H138" s="101">
        <f>1414+910</f>
        <v>2324</v>
      </c>
      <c r="I138" s="102"/>
      <c r="J138" s="103"/>
    </row>
    <row r="139" spans="1:10" ht="15.75" x14ac:dyDescent="0.25">
      <c r="A139" s="6">
        <v>3</v>
      </c>
      <c r="B139" s="109" t="s">
        <v>121</v>
      </c>
      <c r="C139" s="110"/>
      <c r="D139" s="110"/>
      <c r="E139" s="110"/>
      <c r="F139" s="110"/>
      <c r="G139" s="16"/>
      <c r="H139" s="101">
        <f>277164+9536</f>
        <v>286700</v>
      </c>
      <c r="I139" s="102"/>
      <c r="J139" s="103"/>
    </row>
    <row r="140" spans="1:10" ht="15.75" x14ac:dyDescent="0.25">
      <c r="A140" s="6"/>
      <c r="B140" s="80"/>
      <c r="C140" s="81"/>
      <c r="D140" s="81"/>
      <c r="E140" s="81"/>
      <c r="F140" s="81"/>
      <c r="G140" s="81"/>
      <c r="H140" s="10" t="s">
        <v>1</v>
      </c>
      <c r="I140" s="122">
        <f>H137+H138+H139</f>
        <v>295114</v>
      </c>
      <c r="J140" s="123"/>
    </row>
    <row r="141" spans="1:10" ht="15.75" x14ac:dyDescent="0.25">
      <c r="A141" s="20"/>
      <c r="B141" s="21"/>
      <c r="C141" s="21"/>
      <c r="D141" s="21"/>
      <c r="E141" s="21"/>
      <c r="F141" s="21"/>
      <c r="G141" s="21"/>
      <c r="H141" s="22"/>
      <c r="I141" s="23"/>
      <c r="J141" s="23"/>
    </row>
    <row r="142" spans="1:10" ht="15.75" x14ac:dyDescent="0.25">
      <c r="A142" s="20"/>
      <c r="B142" s="21"/>
      <c r="C142" s="21"/>
      <c r="D142" s="21"/>
      <c r="E142" s="21"/>
      <c r="F142" s="21"/>
      <c r="G142" s="21"/>
      <c r="H142" s="22"/>
      <c r="I142" s="23"/>
      <c r="J142" s="23"/>
    </row>
    <row r="143" spans="1:10" x14ac:dyDescent="0.25">
      <c r="A143" s="120" t="s">
        <v>227</v>
      </c>
      <c r="B143" s="120"/>
      <c r="C143" s="120"/>
      <c r="D143" s="120"/>
      <c r="E143" s="120"/>
      <c r="F143" s="120"/>
    </row>
    <row r="144" spans="1:10" ht="15.75" x14ac:dyDescent="0.25">
      <c r="A144" s="93" t="s">
        <v>2</v>
      </c>
      <c r="B144" s="7" t="s">
        <v>3</v>
      </c>
      <c r="C144" s="9"/>
      <c r="D144" s="9"/>
      <c r="E144" s="9"/>
      <c r="F144" s="9"/>
      <c r="G144" s="9"/>
      <c r="H144" s="111" t="s">
        <v>4</v>
      </c>
      <c r="I144" s="112"/>
      <c r="J144" s="113"/>
    </row>
    <row r="145" spans="1:10" ht="15.75" customHeight="1" x14ac:dyDescent="0.25">
      <c r="A145" s="6">
        <v>1</v>
      </c>
      <c r="B145" s="98" t="s">
        <v>123</v>
      </c>
      <c r="C145" s="99"/>
      <c r="D145" s="99"/>
      <c r="E145" s="99"/>
      <c r="F145" s="99"/>
      <c r="G145" s="100"/>
      <c r="H145" s="101">
        <v>29000</v>
      </c>
      <c r="I145" s="102"/>
      <c r="J145" s="103"/>
    </row>
    <row r="146" spans="1:10" ht="15.75" customHeight="1" x14ac:dyDescent="0.25">
      <c r="A146" s="6">
        <v>2</v>
      </c>
      <c r="B146" s="98" t="s">
        <v>96</v>
      </c>
      <c r="C146" s="99"/>
      <c r="D146" s="99"/>
      <c r="E146" s="99"/>
      <c r="F146" s="99"/>
      <c r="G146" s="100"/>
      <c r="H146" s="101">
        <v>162565</v>
      </c>
      <c r="I146" s="102"/>
      <c r="J146" s="103"/>
    </row>
    <row r="147" spans="1:10" ht="15.75" customHeight="1" x14ac:dyDescent="0.25">
      <c r="A147" s="6">
        <v>3</v>
      </c>
      <c r="B147" s="98" t="s">
        <v>134</v>
      </c>
      <c r="C147" s="99"/>
      <c r="D147" s="99"/>
      <c r="E147" s="99"/>
      <c r="F147" s="99"/>
      <c r="G147" s="100"/>
      <c r="H147" s="101">
        <v>127590</v>
      </c>
      <c r="I147" s="102"/>
      <c r="J147" s="103"/>
    </row>
    <row r="148" spans="1:10" ht="15.75" customHeight="1" x14ac:dyDescent="0.25">
      <c r="A148" s="6">
        <v>4</v>
      </c>
      <c r="B148" s="98" t="s">
        <v>135</v>
      </c>
      <c r="C148" s="99"/>
      <c r="D148" s="99"/>
      <c r="E148" s="99"/>
      <c r="F148" s="99"/>
      <c r="G148" s="100"/>
      <c r="H148" s="101">
        <v>43695</v>
      </c>
      <c r="I148" s="102"/>
      <c r="J148" s="103"/>
    </row>
    <row r="149" spans="1:10" ht="15.75" x14ac:dyDescent="0.25">
      <c r="A149" s="6"/>
      <c r="B149" s="91"/>
      <c r="C149" s="92"/>
      <c r="D149" s="92"/>
      <c r="E149" s="92"/>
      <c r="F149" s="92"/>
      <c r="G149" s="92"/>
      <c r="H149" s="10" t="s">
        <v>1</v>
      </c>
      <c r="I149" s="122">
        <f>H145+H146+H147+H148</f>
        <v>362850</v>
      </c>
      <c r="J149" s="123"/>
    </row>
    <row r="150" spans="1:10" ht="15.75" x14ac:dyDescent="0.25">
      <c r="A150" s="20"/>
      <c r="B150" s="21"/>
      <c r="C150" s="21"/>
      <c r="D150" s="21"/>
      <c r="E150" s="21"/>
      <c r="F150" s="21"/>
      <c r="G150" s="21"/>
      <c r="H150" s="22"/>
      <c r="I150" s="23"/>
      <c r="J150" s="23"/>
    </row>
    <row r="151" spans="1:10" ht="15.75" x14ac:dyDescent="0.25">
      <c r="A151" s="20"/>
      <c r="B151" s="21"/>
      <c r="C151" s="21"/>
      <c r="D151" s="21"/>
      <c r="E151" s="21"/>
      <c r="F151" s="21"/>
      <c r="G151" s="21"/>
      <c r="H151" s="22"/>
      <c r="I151" s="23"/>
      <c r="J151" s="23"/>
    </row>
    <row r="152" spans="1:10" x14ac:dyDescent="0.25">
      <c r="A152" s="120" t="s">
        <v>229</v>
      </c>
      <c r="B152" s="120"/>
      <c r="C152" s="120"/>
      <c r="D152" s="120"/>
      <c r="E152" s="120"/>
      <c r="F152" s="120"/>
      <c r="G152" s="121"/>
      <c r="H152" s="121"/>
      <c r="I152" s="121"/>
      <c r="J152" s="121"/>
    </row>
    <row r="153" spans="1:10" ht="15.75" x14ac:dyDescent="0.25">
      <c r="A153" s="79" t="s">
        <v>2</v>
      </c>
      <c r="B153" s="7" t="s">
        <v>3</v>
      </c>
      <c r="C153" s="9"/>
      <c r="D153" s="9"/>
      <c r="E153" s="9"/>
      <c r="F153" s="9"/>
      <c r="G153" s="9"/>
      <c r="H153" s="111" t="s">
        <v>4</v>
      </c>
      <c r="I153" s="112"/>
      <c r="J153" s="113"/>
    </row>
    <row r="154" spans="1:10" ht="28.5" customHeight="1" x14ac:dyDescent="0.25">
      <c r="A154" s="6">
        <v>1</v>
      </c>
      <c r="B154" s="107" t="s">
        <v>228</v>
      </c>
      <c r="C154" s="108"/>
      <c r="D154" s="108"/>
      <c r="E154" s="108"/>
      <c r="F154" s="108"/>
      <c r="G154" s="16"/>
      <c r="H154" s="104">
        <v>79950</v>
      </c>
      <c r="I154" s="105"/>
      <c r="J154" s="106"/>
    </row>
    <row r="155" spans="1:10" ht="15.75" x14ac:dyDescent="0.25">
      <c r="A155" s="6"/>
      <c r="B155" s="80"/>
      <c r="C155" s="81"/>
      <c r="D155" s="81"/>
      <c r="E155" s="81"/>
      <c r="F155" s="81"/>
      <c r="G155" s="81"/>
      <c r="H155" s="10" t="s">
        <v>1</v>
      </c>
      <c r="I155" s="122">
        <f>H154</f>
        <v>79950</v>
      </c>
      <c r="J155" s="123"/>
    </row>
    <row r="156" spans="1:10" ht="15.75" x14ac:dyDescent="0.25">
      <c r="A156" s="20"/>
      <c r="B156" s="21"/>
      <c r="C156" s="21"/>
      <c r="D156" s="21"/>
      <c r="E156" s="21"/>
      <c r="F156" s="21"/>
      <c r="G156" s="21"/>
      <c r="H156" s="22"/>
      <c r="I156" s="23"/>
      <c r="J156" s="23"/>
    </row>
    <row r="157" spans="1:10" ht="15.75" x14ac:dyDescent="0.25">
      <c r="A157" s="20"/>
      <c r="B157" s="21"/>
      <c r="C157" s="21"/>
      <c r="D157" s="21"/>
      <c r="E157" s="21"/>
      <c r="F157" s="21"/>
      <c r="G157" s="21"/>
      <c r="H157" s="22"/>
      <c r="I157" s="23"/>
      <c r="J157" s="23"/>
    </row>
    <row r="158" spans="1:10" ht="18.75" x14ac:dyDescent="0.3">
      <c r="A158" s="117" t="s">
        <v>6</v>
      </c>
      <c r="B158" s="117"/>
      <c r="C158" s="117"/>
      <c r="D158" s="117"/>
      <c r="E158" s="117"/>
      <c r="F158" s="12"/>
      <c r="G158" s="12"/>
      <c r="H158" s="27">
        <f>H40+I47+I54+I60+I66+I72+I85+I100+I107+I116+I125+I132+I140+I149+I155</f>
        <v>2551373.09</v>
      </c>
    </row>
    <row r="159" spans="1:10" ht="28.5" x14ac:dyDescent="0.45">
      <c r="A159" s="127" t="s">
        <v>29</v>
      </c>
      <c r="B159" s="127"/>
      <c r="C159" s="127"/>
      <c r="D159" s="127"/>
      <c r="E159" s="127"/>
      <c r="F159" s="127"/>
      <c r="G159" s="127"/>
      <c r="H159" s="127"/>
      <c r="I159" s="127"/>
      <c r="J159" s="127"/>
    </row>
    <row r="160" spans="1:10" ht="28.5" x14ac:dyDescent="0.45">
      <c r="A160" s="86"/>
      <c r="B160" s="86"/>
      <c r="C160" s="86"/>
      <c r="D160" s="86"/>
      <c r="E160" s="86"/>
      <c r="F160" s="86"/>
      <c r="G160" s="86"/>
      <c r="H160" s="86"/>
      <c r="I160" s="86"/>
      <c r="J160" s="86"/>
    </row>
    <row r="161" spans="2:9" ht="15.75" x14ac:dyDescent="0.25">
      <c r="B161" s="35" t="s">
        <v>50</v>
      </c>
      <c r="C161" s="36"/>
      <c r="D161" s="36"/>
      <c r="E161" s="36"/>
      <c r="F161" s="36"/>
      <c r="G161" s="36"/>
      <c r="H161" s="37">
        <v>200</v>
      </c>
      <c r="I161" s="46" t="s">
        <v>8</v>
      </c>
    </row>
    <row r="162" spans="2:9" ht="15.75" x14ac:dyDescent="0.25">
      <c r="B162" s="38" t="s">
        <v>136</v>
      </c>
      <c r="C162" s="39"/>
      <c r="D162" s="39"/>
      <c r="E162" s="39"/>
      <c r="F162" s="39"/>
      <c r="G162" s="39"/>
      <c r="H162" s="40">
        <v>1210</v>
      </c>
      <c r="I162" s="41" t="s">
        <v>8</v>
      </c>
    </row>
    <row r="163" spans="2:9" ht="15.75" x14ac:dyDescent="0.25">
      <c r="B163" s="42" t="s">
        <v>137</v>
      </c>
      <c r="C163" s="34"/>
      <c r="D163" s="34"/>
      <c r="E163" s="34"/>
      <c r="F163" s="34"/>
      <c r="G163" s="34"/>
      <c r="H163" s="43">
        <v>500</v>
      </c>
      <c r="I163" s="44" t="s">
        <v>8</v>
      </c>
    </row>
    <row r="164" spans="2:9" ht="15.75" x14ac:dyDescent="0.25">
      <c r="B164" s="38" t="s">
        <v>138</v>
      </c>
      <c r="C164" s="39"/>
      <c r="D164" s="39"/>
      <c r="E164" s="39"/>
      <c r="F164" s="39"/>
      <c r="G164" s="39"/>
      <c r="H164" s="40">
        <v>500</v>
      </c>
      <c r="I164" s="41" t="s">
        <v>8</v>
      </c>
    </row>
    <row r="165" spans="2:9" ht="15.75" x14ac:dyDescent="0.25">
      <c r="B165" s="42" t="s">
        <v>139</v>
      </c>
      <c r="C165" s="34"/>
      <c r="D165" s="34"/>
      <c r="E165" s="34"/>
      <c r="F165" s="34"/>
      <c r="G165" s="34"/>
      <c r="H165" s="43">
        <v>500</v>
      </c>
      <c r="I165" s="44" t="s">
        <v>8</v>
      </c>
    </row>
    <row r="166" spans="2:9" ht="15.75" x14ac:dyDescent="0.25">
      <c r="B166" s="38" t="s">
        <v>54</v>
      </c>
      <c r="C166" s="39"/>
      <c r="D166" s="39"/>
      <c r="E166" s="39"/>
      <c r="F166" s="39"/>
      <c r="G166" s="39"/>
      <c r="H166" s="40">
        <v>1000</v>
      </c>
      <c r="I166" s="41" t="s">
        <v>8</v>
      </c>
    </row>
    <row r="167" spans="2:9" ht="15.75" x14ac:dyDescent="0.25">
      <c r="B167" s="42" t="s">
        <v>84</v>
      </c>
      <c r="C167" s="34"/>
      <c r="D167" s="34"/>
      <c r="E167" s="34"/>
      <c r="F167" s="34"/>
      <c r="G167" s="34"/>
      <c r="H167" s="43">
        <v>1000</v>
      </c>
      <c r="I167" s="44" t="s">
        <v>8</v>
      </c>
    </row>
    <row r="168" spans="2:9" ht="15.75" x14ac:dyDescent="0.25">
      <c r="B168" s="38" t="s">
        <v>140</v>
      </c>
      <c r="C168" s="39"/>
      <c r="D168" s="39"/>
      <c r="E168" s="39"/>
      <c r="F168" s="39"/>
      <c r="G168" s="39"/>
      <c r="H168" s="40">
        <v>1000</v>
      </c>
      <c r="I168" s="41" t="s">
        <v>8</v>
      </c>
    </row>
    <row r="169" spans="2:9" ht="15.75" x14ac:dyDescent="0.25">
      <c r="B169" s="42" t="s">
        <v>141</v>
      </c>
      <c r="C169" s="34"/>
      <c r="D169" s="34"/>
      <c r="E169" s="34"/>
      <c r="F169" s="34"/>
      <c r="G169" s="34"/>
      <c r="H169" s="43">
        <v>5000</v>
      </c>
      <c r="I169" s="44" t="s">
        <v>8</v>
      </c>
    </row>
    <row r="170" spans="2:9" ht="15.75" x14ac:dyDescent="0.25">
      <c r="B170" s="38" t="s">
        <v>60</v>
      </c>
      <c r="C170" s="39"/>
      <c r="D170" s="39"/>
      <c r="E170" s="39"/>
      <c r="F170" s="39"/>
      <c r="G170" s="39"/>
      <c r="H170" s="40">
        <v>100</v>
      </c>
      <c r="I170" s="41" t="s">
        <v>8</v>
      </c>
    </row>
    <row r="171" spans="2:9" ht="15.75" x14ac:dyDescent="0.25">
      <c r="B171" s="42" t="s">
        <v>142</v>
      </c>
      <c r="C171" s="34"/>
      <c r="D171" s="34"/>
      <c r="E171" s="34"/>
      <c r="F171" s="34"/>
      <c r="G171" s="34"/>
      <c r="H171" s="43">
        <v>300</v>
      </c>
      <c r="I171" s="44" t="s">
        <v>8</v>
      </c>
    </row>
    <row r="172" spans="2:9" ht="15.75" x14ac:dyDescent="0.25">
      <c r="B172" s="38" t="s">
        <v>70</v>
      </c>
      <c r="C172" s="39"/>
      <c r="D172" s="39"/>
      <c r="E172" s="39"/>
      <c r="F172" s="39"/>
      <c r="G172" s="39"/>
      <c r="H172" s="40">
        <v>300</v>
      </c>
      <c r="I172" s="41" t="s">
        <v>8</v>
      </c>
    </row>
    <row r="173" spans="2:9" ht="15.75" x14ac:dyDescent="0.25">
      <c r="B173" s="118" t="s">
        <v>143</v>
      </c>
      <c r="C173" s="124"/>
      <c r="D173" s="124"/>
      <c r="E173" s="124"/>
      <c r="F173" s="124"/>
      <c r="G173" s="34"/>
      <c r="H173" s="43">
        <v>1000</v>
      </c>
      <c r="I173" s="44" t="s">
        <v>8</v>
      </c>
    </row>
    <row r="174" spans="2:9" ht="15.75" x14ac:dyDescent="0.25">
      <c r="B174" s="49" t="s">
        <v>144</v>
      </c>
      <c r="C174" s="39"/>
      <c r="D174" s="39"/>
      <c r="E174" s="39"/>
      <c r="F174" s="39"/>
      <c r="G174" s="50"/>
      <c r="H174" s="40">
        <v>10000</v>
      </c>
      <c r="I174" s="41" t="s">
        <v>8</v>
      </c>
    </row>
    <row r="175" spans="2:9" ht="15.75" x14ac:dyDescent="0.25">
      <c r="B175" s="42" t="s">
        <v>92</v>
      </c>
      <c r="C175" s="34"/>
      <c r="D175" s="34"/>
      <c r="E175" s="34"/>
      <c r="F175" s="34"/>
      <c r="G175" s="34"/>
      <c r="H175" s="43">
        <v>1000</v>
      </c>
      <c r="I175" s="44" t="s">
        <v>8</v>
      </c>
    </row>
    <row r="176" spans="2:9" ht="15.75" x14ac:dyDescent="0.25">
      <c r="B176" s="38" t="s">
        <v>145</v>
      </c>
      <c r="C176" s="39"/>
      <c r="D176" s="39"/>
      <c r="E176" s="39"/>
      <c r="F176" s="39"/>
      <c r="G176" s="39"/>
      <c r="H176" s="40">
        <v>2000</v>
      </c>
      <c r="I176" s="41" t="s">
        <v>8</v>
      </c>
    </row>
    <row r="177" spans="2:10" ht="15.75" x14ac:dyDescent="0.25">
      <c r="B177" s="118" t="s">
        <v>73</v>
      </c>
      <c r="C177" s="119"/>
      <c r="D177" s="119"/>
      <c r="E177" s="119"/>
      <c r="F177" s="119"/>
      <c r="G177" s="34"/>
      <c r="H177" s="43">
        <v>1000</v>
      </c>
      <c r="I177" s="44" t="s">
        <v>8</v>
      </c>
    </row>
    <row r="178" spans="2:10" ht="15.75" x14ac:dyDescent="0.25">
      <c r="B178" s="129" t="s">
        <v>74</v>
      </c>
      <c r="C178" s="130"/>
      <c r="D178" s="130"/>
      <c r="E178" s="130"/>
      <c r="F178" s="131"/>
      <c r="G178" s="82"/>
      <c r="H178" s="48">
        <v>2000</v>
      </c>
      <c r="I178" s="41" t="s">
        <v>8</v>
      </c>
    </row>
    <row r="179" spans="2:10" ht="15.75" x14ac:dyDescent="0.25">
      <c r="B179" s="42" t="s">
        <v>51</v>
      </c>
      <c r="C179" s="34"/>
      <c r="D179" s="34"/>
      <c r="E179" s="34"/>
      <c r="F179" s="34"/>
      <c r="G179" s="34"/>
      <c r="H179" s="43">
        <v>150</v>
      </c>
      <c r="I179" s="44" t="s">
        <v>8</v>
      </c>
    </row>
    <row r="180" spans="2:10" ht="15.75" x14ac:dyDescent="0.25">
      <c r="B180" s="38" t="s">
        <v>146</v>
      </c>
      <c r="C180" s="39"/>
      <c r="D180" s="39"/>
      <c r="E180" s="39"/>
      <c r="F180" s="39"/>
      <c r="G180" s="39"/>
      <c r="H180" s="40">
        <v>1862.06</v>
      </c>
      <c r="I180" s="41" t="s">
        <v>8</v>
      </c>
    </row>
    <row r="181" spans="2:10" ht="15.75" customHeight="1" x14ac:dyDescent="0.25">
      <c r="B181" s="118" t="s">
        <v>147</v>
      </c>
      <c r="C181" s="119"/>
      <c r="D181" s="119"/>
      <c r="E181" s="119"/>
      <c r="F181" s="119"/>
      <c r="G181" s="34"/>
      <c r="H181" s="43">
        <v>300</v>
      </c>
      <c r="I181" s="44" t="s">
        <v>8</v>
      </c>
    </row>
    <row r="182" spans="2:10" ht="15.75" x14ac:dyDescent="0.25">
      <c r="B182" s="125" t="s">
        <v>71</v>
      </c>
      <c r="C182" s="132"/>
      <c r="D182" s="132"/>
      <c r="E182" s="132"/>
      <c r="F182" s="132"/>
      <c r="G182" s="45"/>
      <c r="H182" s="40">
        <v>1000</v>
      </c>
      <c r="I182" s="41" t="s">
        <v>8</v>
      </c>
    </row>
    <row r="183" spans="2:10" ht="15.75" x14ac:dyDescent="0.25">
      <c r="B183" s="42" t="s">
        <v>58</v>
      </c>
      <c r="C183" s="34"/>
      <c r="D183" s="34"/>
      <c r="E183" s="34"/>
      <c r="F183" s="34"/>
      <c r="G183" s="34"/>
      <c r="H183" s="43">
        <v>2000</v>
      </c>
      <c r="I183" s="44" t="s">
        <v>8</v>
      </c>
    </row>
    <row r="184" spans="2:10" ht="15.75" x14ac:dyDescent="0.25">
      <c r="B184" s="38" t="s">
        <v>53</v>
      </c>
      <c r="C184" s="39"/>
      <c r="D184" s="39"/>
      <c r="E184" s="39"/>
      <c r="F184" s="39"/>
      <c r="G184" s="45"/>
      <c r="H184" s="40">
        <v>5500</v>
      </c>
      <c r="I184" s="41" t="s">
        <v>8</v>
      </c>
    </row>
    <row r="185" spans="2:10" ht="15.75" x14ac:dyDescent="0.25">
      <c r="B185" s="42" t="s">
        <v>87</v>
      </c>
      <c r="C185" s="34"/>
      <c r="D185" s="34"/>
      <c r="E185" s="34"/>
      <c r="F185" s="34"/>
      <c r="G185" s="34"/>
      <c r="H185" s="43">
        <v>300</v>
      </c>
      <c r="I185" s="60" t="s">
        <v>8</v>
      </c>
      <c r="J185" s="42"/>
    </row>
    <row r="186" spans="2:10" ht="15.75" x14ac:dyDescent="0.25">
      <c r="B186" s="38" t="s">
        <v>148</v>
      </c>
      <c r="C186" s="39"/>
      <c r="D186" s="39"/>
      <c r="E186" s="39"/>
      <c r="F186" s="39"/>
      <c r="G186" s="45"/>
      <c r="H186" s="40">
        <v>800</v>
      </c>
      <c r="I186" s="41" t="s">
        <v>8</v>
      </c>
    </row>
    <row r="187" spans="2:10" ht="15.75" x14ac:dyDescent="0.25">
      <c r="B187" s="42" t="s">
        <v>149</v>
      </c>
      <c r="C187" s="34"/>
      <c r="D187" s="34"/>
      <c r="E187" s="34"/>
      <c r="F187" s="34"/>
      <c r="G187" s="34"/>
      <c r="H187" s="43">
        <v>600</v>
      </c>
      <c r="I187" s="44" t="s">
        <v>8</v>
      </c>
    </row>
    <row r="188" spans="2:10" ht="15.75" x14ac:dyDescent="0.25">
      <c r="B188" s="38" t="s">
        <v>150</v>
      </c>
      <c r="C188" s="39"/>
      <c r="D188" s="39"/>
      <c r="E188" s="39"/>
      <c r="F188" s="39"/>
      <c r="G188" s="45"/>
      <c r="H188" s="40">
        <v>500</v>
      </c>
      <c r="I188" s="41" t="s">
        <v>8</v>
      </c>
    </row>
    <row r="189" spans="2:10" ht="15.75" x14ac:dyDescent="0.25">
      <c r="B189" s="42" t="s">
        <v>151</v>
      </c>
      <c r="C189" s="34"/>
      <c r="D189" s="34"/>
      <c r="E189" s="34"/>
      <c r="F189" s="34"/>
      <c r="G189" s="34"/>
      <c r="H189" s="43">
        <v>500</v>
      </c>
      <c r="I189" s="44" t="s">
        <v>8</v>
      </c>
    </row>
    <row r="190" spans="2:10" ht="15.75" x14ac:dyDescent="0.25">
      <c r="B190" s="52" t="s">
        <v>152</v>
      </c>
      <c r="C190" s="53"/>
      <c r="D190" s="53"/>
      <c r="E190" s="53"/>
      <c r="F190" s="53"/>
      <c r="G190" s="54"/>
      <c r="H190" s="40">
        <v>1000</v>
      </c>
      <c r="I190" s="41" t="s">
        <v>8</v>
      </c>
    </row>
    <row r="191" spans="2:10" ht="15.75" x14ac:dyDescent="0.25">
      <c r="B191" s="135" t="s">
        <v>153</v>
      </c>
      <c r="C191" s="136"/>
      <c r="D191" s="136"/>
      <c r="E191" s="136"/>
      <c r="F191" s="136"/>
      <c r="G191" s="55"/>
      <c r="H191" s="43">
        <v>1000</v>
      </c>
      <c r="I191" s="44" t="s">
        <v>8</v>
      </c>
    </row>
    <row r="192" spans="2:10" ht="15.75" x14ac:dyDescent="0.25">
      <c r="B192" s="38" t="s">
        <v>154</v>
      </c>
      <c r="C192" s="39"/>
      <c r="D192" s="39"/>
      <c r="E192" s="39"/>
      <c r="F192" s="39"/>
      <c r="G192" s="45"/>
      <c r="H192" s="40">
        <v>2000</v>
      </c>
      <c r="I192" s="41" t="s">
        <v>8</v>
      </c>
    </row>
    <row r="193" spans="2:9" ht="15.75" x14ac:dyDescent="0.25">
      <c r="B193" s="42" t="s">
        <v>155</v>
      </c>
      <c r="C193" s="34"/>
      <c r="D193" s="34"/>
      <c r="E193" s="34"/>
      <c r="F193" s="34"/>
      <c r="G193" s="34"/>
      <c r="H193" s="43">
        <v>3000</v>
      </c>
      <c r="I193" s="44" t="s">
        <v>8</v>
      </c>
    </row>
    <row r="194" spans="2:9" ht="15.75" x14ac:dyDescent="0.25">
      <c r="B194" s="38" t="s">
        <v>156</v>
      </c>
      <c r="C194" s="39"/>
      <c r="D194" s="39"/>
      <c r="E194" s="39"/>
      <c r="F194" s="39"/>
      <c r="G194" s="45"/>
      <c r="H194" s="40">
        <v>50</v>
      </c>
      <c r="I194" s="41" t="s">
        <v>8</v>
      </c>
    </row>
    <row r="195" spans="2:9" ht="15.75" x14ac:dyDescent="0.25">
      <c r="B195" s="118" t="s">
        <v>82</v>
      </c>
      <c r="C195" s="119"/>
      <c r="D195" s="119"/>
      <c r="E195" s="119"/>
      <c r="F195" s="119"/>
      <c r="G195" s="34"/>
      <c r="H195" s="43">
        <v>200</v>
      </c>
      <c r="I195" s="44" t="s">
        <v>8</v>
      </c>
    </row>
    <row r="196" spans="2:9" ht="15.75" customHeight="1" x14ac:dyDescent="0.25">
      <c r="B196" s="125" t="s">
        <v>83</v>
      </c>
      <c r="C196" s="119"/>
      <c r="D196" s="119"/>
      <c r="E196" s="119"/>
      <c r="F196" s="119"/>
      <c r="G196" s="45"/>
      <c r="H196" s="40">
        <v>200</v>
      </c>
      <c r="I196" s="41" t="s">
        <v>8</v>
      </c>
    </row>
    <row r="197" spans="2:9" ht="17.25" customHeight="1" x14ac:dyDescent="0.25">
      <c r="B197" s="118" t="s">
        <v>56</v>
      </c>
      <c r="C197" s="119"/>
      <c r="D197" s="119"/>
      <c r="E197" s="119"/>
      <c r="F197" s="119"/>
      <c r="G197" s="34"/>
      <c r="H197" s="43">
        <v>200</v>
      </c>
      <c r="I197" s="44" t="s">
        <v>8</v>
      </c>
    </row>
    <row r="198" spans="2:9" ht="15.75" x14ac:dyDescent="0.25">
      <c r="B198" s="52" t="s">
        <v>157</v>
      </c>
      <c r="C198" s="53"/>
      <c r="D198" s="53"/>
      <c r="E198" s="53"/>
      <c r="F198" s="53"/>
      <c r="G198" s="45"/>
      <c r="H198" s="40">
        <v>350</v>
      </c>
      <c r="I198" s="41" t="s">
        <v>8</v>
      </c>
    </row>
    <row r="199" spans="2:9" ht="15.75" x14ac:dyDescent="0.25">
      <c r="B199" s="118" t="s">
        <v>158</v>
      </c>
      <c r="C199" s="119"/>
      <c r="D199" s="119"/>
      <c r="E199" s="119"/>
      <c r="F199" s="119"/>
      <c r="G199" s="34"/>
      <c r="H199" s="43">
        <v>500</v>
      </c>
      <c r="I199" s="44" t="s">
        <v>8</v>
      </c>
    </row>
    <row r="200" spans="2:9" ht="15.75" x14ac:dyDescent="0.25">
      <c r="B200" s="38" t="s">
        <v>159</v>
      </c>
      <c r="C200" s="39"/>
      <c r="D200" s="39"/>
      <c r="E200" s="39"/>
      <c r="F200" s="39"/>
      <c r="G200" s="39"/>
      <c r="H200" s="40">
        <v>500</v>
      </c>
      <c r="I200" s="41" t="s">
        <v>8</v>
      </c>
    </row>
    <row r="201" spans="2:9" ht="15.75" x14ac:dyDescent="0.25">
      <c r="B201" s="118" t="s">
        <v>160</v>
      </c>
      <c r="C201" s="119"/>
      <c r="D201" s="119"/>
      <c r="E201" s="119"/>
      <c r="F201" s="119"/>
      <c r="G201" s="34"/>
      <c r="H201" s="43">
        <v>500</v>
      </c>
      <c r="I201" s="44" t="s">
        <v>8</v>
      </c>
    </row>
    <row r="202" spans="2:9" ht="15.75" x14ac:dyDescent="0.25">
      <c r="B202" s="38" t="s">
        <v>161</v>
      </c>
      <c r="C202" s="39"/>
      <c r="D202" s="39"/>
      <c r="E202" s="39"/>
      <c r="F202" s="39"/>
      <c r="G202" s="45"/>
      <c r="H202" s="40">
        <v>500</v>
      </c>
      <c r="I202" s="41" t="s">
        <v>8</v>
      </c>
    </row>
    <row r="203" spans="2:9" ht="15.75" x14ac:dyDescent="0.25">
      <c r="B203" s="118" t="s">
        <v>162</v>
      </c>
      <c r="C203" s="119"/>
      <c r="D203" s="119"/>
      <c r="E203" s="119"/>
      <c r="F203" s="119"/>
      <c r="G203" s="34"/>
      <c r="H203" s="43">
        <v>500</v>
      </c>
      <c r="I203" s="44" t="s">
        <v>8</v>
      </c>
    </row>
    <row r="204" spans="2:9" ht="15.75" x14ac:dyDescent="0.25">
      <c r="B204" s="52" t="s">
        <v>163</v>
      </c>
      <c r="C204" s="53"/>
      <c r="D204" s="53"/>
      <c r="E204" s="53"/>
      <c r="F204" s="53"/>
      <c r="G204" s="53"/>
      <c r="H204" s="40">
        <v>500</v>
      </c>
      <c r="I204" s="41" t="s">
        <v>8</v>
      </c>
    </row>
    <row r="205" spans="2:9" ht="15.75" x14ac:dyDescent="0.25">
      <c r="B205" s="118" t="s">
        <v>164</v>
      </c>
      <c r="C205" s="119"/>
      <c r="D205" s="119"/>
      <c r="E205" s="119"/>
      <c r="F205" s="119"/>
      <c r="G205" s="34"/>
      <c r="H205" s="43">
        <v>500</v>
      </c>
      <c r="I205" s="44" t="s">
        <v>8</v>
      </c>
    </row>
    <row r="206" spans="2:9" ht="15.75" x14ac:dyDescent="0.25">
      <c r="B206" s="38" t="s">
        <v>165</v>
      </c>
      <c r="C206" s="39"/>
      <c r="D206" s="39"/>
      <c r="E206" s="39"/>
      <c r="F206" s="39"/>
      <c r="G206" s="39"/>
      <c r="H206" s="40">
        <v>1000</v>
      </c>
      <c r="I206" s="41" t="s">
        <v>8</v>
      </c>
    </row>
    <row r="207" spans="2:9" ht="15.75" x14ac:dyDescent="0.25">
      <c r="B207" s="118" t="s">
        <v>166</v>
      </c>
      <c r="C207" s="119"/>
      <c r="D207" s="119"/>
      <c r="E207" s="119"/>
      <c r="F207" s="119"/>
      <c r="G207" s="34"/>
      <c r="H207" s="43">
        <v>1000</v>
      </c>
      <c r="I207" s="44" t="s">
        <v>8</v>
      </c>
    </row>
    <row r="208" spans="2:9" ht="15.75" x14ac:dyDescent="0.25">
      <c r="B208" s="38" t="s">
        <v>167</v>
      </c>
      <c r="C208" s="39"/>
      <c r="D208" s="39"/>
      <c r="E208" s="39"/>
      <c r="F208" s="39"/>
      <c r="G208" s="45"/>
      <c r="H208" s="40">
        <v>1500</v>
      </c>
      <c r="I208" s="41" t="s">
        <v>8</v>
      </c>
    </row>
    <row r="209" spans="2:10" ht="15.75" x14ac:dyDescent="0.25">
      <c r="B209" s="118" t="s">
        <v>168</v>
      </c>
      <c r="C209" s="119"/>
      <c r="D209" s="119"/>
      <c r="E209" s="119"/>
      <c r="F209" s="119"/>
      <c r="G209" s="34"/>
      <c r="H209" s="43">
        <v>500</v>
      </c>
      <c r="I209" s="44" t="s">
        <v>8</v>
      </c>
    </row>
    <row r="210" spans="2:10" ht="15.75" x14ac:dyDescent="0.25">
      <c r="B210" s="52" t="s">
        <v>169</v>
      </c>
      <c r="C210" s="53"/>
      <c r="D210" s="53"/>
      <c r="E210" s="53"/>
      <c r="F210" s="53"/>
      <c r="G210" s="53"/>
      <c r="H210" s="40">
        <v>1500</v>
      </c>
      <c r="I210" s="41" t="s">
        <v>8</v>
      </c>
    </row>
    <row r="211" spans="2:10" ht="15.75" x14ac:dyDescent="0.25">
      <c r="B211" s="118" t="s">
        <v>170</v>
      </c>
      <c r="C211" s="119"/>
      <c r="D211" s="119"/>
      <c r="E211" s="119"/>
      <c r="F211" s="119"/>
      <c r="G211" s="34"/>
      <c r="H211" s="43">
        <v>4500</v>
      </c>
      <c r="I211" s="44" t="s">
        <v>8</v>
      </c>
    </row>
    <row r="212" spans="2:10" ht="15.75" x14ac:dyDescent="0.25">
      <c r="B212" s="38" t="s">
        <v>84</v>
      </c>
      <c r="C212" s="39"/>
      <c r="D212" s="39"/>
      <c r="E212" s="39"/>
      <c r="F212" s="39"/>
      <c r="G212" s="39"/>
      <c r="H212" s="40">
        <v>400</v>
      </c>
      <c r="I212" s="41" t="s">
        <v>8</v>
      </c>
    </row>
    <row r="213" spans="2:10" ht="15.75" x14ac:dyDescent="0.25">
      <c r="B213" s="118" t="s">
        <v>171</v>
      </c>
      <c r="C213" s="119"/>
      <c r="D213" s="119"/>
      <c r="E213" s="119"/>
      <c r="F213" s="119"/>
      <c r="G213" s="34"/>
      <c r="H213" s="43">
        <v>300</v>
      </c>
      <c r="I213" s="44" t="s">
        <v>8</v>
      </c>
    </row>
    <row r="214" spans="2:10" ht="15.75" x14ac:dyDescent="0.25">
      <c r="B214" s="38" t="s">
        <v>172</v>
      </c>
      <c r="C214" s="39"/>
      <c r="D214" s="39"/>
      <c r="E214" s="39"/>
      <c r="F214" s="39"/>
      <c r="G214" s="45"/>
      <c r="H214" s="40">
        <v>1000</v>
      </c>
      <c r="I214" s="41" t="s">
        <v>8</v>
      </c>
    </row>
    <row r="215" spans="2:10" ht="15.75" customHeight="1" x14ac:dyDescent="0.25">
      <c r="B215" s="118" t="s">
        <v>173</v>
      </c>
      <c r="C215" s="119"/>
      <c r="D215" s="119"/>
      <c r="E215" s="119"/>
      <c r="F215" s="119"/>
      <c r="G215" s="34"/>
      <c r="H215" s="43">
        <v>50</v>
      </c>
      <c r="I215" s="44" t="s">
        <v>8</v>
      </c>
    </row>
    <row r="216" spans="2:10" ht="15.75" x14ac:dyDescent="0.25">
      <c r="B216" s="126" t="s">
        <v>174</v>
      </c>
      <c r="C216" s="119"/>
      <c r="D216" s="119"/>
      <c r="E216" s="119"/>
      <c r="F216" s="119"/>
      <c r="G216" s="53"/>
      <c r="H216" s="40">
        <v>150</v>
      </c>
      <c r="I216" s="41" t="s">
        <v>8</v>
      </c>
    </row>
    <row r="217" spans="2:10" ht="15.75" x14ac:dyDescent="0.25">
      <c r="B217" s="118" t="s">
        <v>89</v>
      </c>
      <c r="C217" s="119"/>
      <c r="D217" s="119"/>
      <c r="E217" s="119"/>
      <c r="F217" s="119"/>
      <c r="G217" s="34"/>
      <c r="H217" s="43">
        <v>150</v>
      </c>
      <c r="I217" s="44" t="s">
        <v>8</v>
      </c>
    </row>
    <row r="218" spans="2:10" ht="15.75" x14ac:dyDescent="0.25">
      <c r="B218" s="52" t="s">
        <v>175</v>
      </c>
      <c r="C218" s="53"/>
      <c r="D218" s="53"/>
      <c r="E218" s="53"/>
      <c r="F218" s="53"/>
      <c r="G218" s="53"/>
      <c r="H218" s="40">
        <v>200</v>
      </c>
      <c r="I218" s="94" t="s">
        <v>8</v>
      </c>
      <c r="J218" s="42"/>
    </row>
    <row r="219" spans="2:10" ht="15.75" x14ac:dyDescent="0.25">
      <c r="B219" s="118" t="s">
        <v>176</v>
      </c>
      <c r="C219" s="119"/>
      <c r="D219" s="119"/>
      <c r="E219" s="119"/>
      <c r="F219" s="119"/>
      <c r="G219" s="34"/>
      <c r="H219" s="43">
        <v>200</v>
      </c>
      <c r="I219" s="44" t="s">
        <v>8</v>
      </c>
    </row>
    <row r="220" spans="2:10" ht="15.75" x14ac:dyDescent="0.25">
      <c r="B220" s="38" t="s">
        <v>177</v>
      </c>
      <c r="C220" s="39"/>
      <c r="D220" s="39"/>
      <c r="E220" s="39"/>
      <c r="F220" s="39"/>
      <c r="G220" s="39"/>
      <c r="H220" s="40">
        <v>300</v>
      </c>
      <c r="I220" s="41" t="s">
        <v>8</v>
      </c>
    </row>
    <row r="221" spans="2:10" ht="15.75" x14ac:dyDescent="0.25">
      <c r="B221" s="118" t="s">
        <v>55</v>
      </c>
      <c r="C221" s="119"/>
      <c r="D221" s="119"/>
      <c r="E221" s="119"/>
      <c r="F221" s="119"/>
      <c r="G221" s="34"/>
      <c r="H221" s="43">
        <v>300</v>
      </c>
      <c r="I221" s="44" t="s">
        <v>8</v>
      </c>
    </row>
    <row r="222" spans="2:10" ht="15.75" x14ac:dyDescent="0.25">
      <c r="B222" s="38" t="s">
        <v>75</v>
      </c>
      <c r="C222" s="39"/>
      <c r="D222" s="39"/>
      <c r="E222" s="39"/>
      <c r="F222" s="39"/>
      <c r="G222" s="45"/>
      <c r="H222" s="40">
        <v>1000</v>
      </c>
      <c r="I222" s="41" t="s">
        <v>8</v>
      </c>
    </row>
    <row r="223" spans="2:10" ht="15.75" x14ac:dyDescent="0.25">
      <c r="B223" s="118" t="s">
        <v>178</v>
      </c>
      <c r="C223" s="119"/>
      <c r="D223" s="119"/>
      <c r="E223" s="119"/>
      <c r="F223" s="119"/>
      <c r="G223" s="34"/>
      <c r="H223" s="43">
        <v>300</v>
      </c>
      <c r="I223" s="44" t="s">
        <v>8</v>
      </c>
    </row>
    <row r="224" spans="2:10" ht="15.75" x14ac:dyDescent="0.25">
      <c r="B224" s="52" t="s">
        <v>88</v>
      </c>
      <c r="C224" s="53"/>
      <c r="D224" s="53"/>
      <c r="E224" s="53"/>
      <c r="F224" s="53"/>
      <c r="G224" s="53"/>
      <c r="H224" s="40">
        <v>500</v>
      </c>
      <c r="I224" s="94" t="s">
        <v>8</v>
      </c>
      <c r="J224" s="42"/>
    </row>
    <row r="225" spans="2:9" ht="15.75" x14ac:dyDescent="0.25">
      <c r="B225" s="118" t="s">
        <v>57</v>
      </c>
      <c r="C225" s="119"/>
      <c r="D225" s="119"/>
      <c r="E225" s="119"/>
      <c r="F225" s="119"/>
      <c r="G225" s="34"/>
      <c r="H225" s="43">
        <v>5000</v>
      </c>
      <c r="I225" s="44" t="s">
        <v>8</v>
      </c>
    </row>
    <row r="226" spans="2:9" ht="15.75" customHeight="1" x14ac:dyDescent="0.25">
      <c r="B226" s="125" t="s">
        <v>76</v>
      </c>
      <c r="C226" s="119"/>
      <c r="D226" s="119"/>
      <c r="E226" s="119"/>
      <c r="F226" s="119"/>
      <c r="G226" s="39"/>
      <c r="H226" s="40">
        <v>300</v>
      </c>
      <c r="I226" s="41" t="s">
        <v>8</v>
      </c>
    </row>
    <row r="227" spans="2:9" ht="15.75" x14ac:dyDescent="0.25">
      <c r="B227" s="118" t="s">
        <v>179</v>
      </c>
      <c r="C227" s="119"/>
      <c r="D227" s="119"/>
      <c r="E227" s="119"/>
      <c r="F227" s="119"/>
      <c r="G227" s="34"/>
      <c r="H227" s="43">
        <v>500</v>
      </c>
      <c r="I227" s="44" t="s">
        <v>8</v>
      </c>
    </row>
    <row r="228" spans="2:9" ht="15.75" x14ac:dyDescent="0.25">
      <c r="B228" s="38" t="s">
        <v>50</v>
      </c>
      <c r="C228" s="39"/>
      <c r="D228" s="39"/>
      <c r="E228" s="39"/>
      <c r="F228" s="39"/>
      <c r="G228" s="45"/>
      <c r="H228" s="40">
        <v>1000</v>
      </c>
      <c r="I228" s="41" t="s">
        <v>8</v>
      </c>
    </row>
    <row r="229" spans="2:9" ht="15.75" x14ac:dyDescent="0.25">
      <c r="B229" s="118" t="s">
        <v>180</v>
      </c>
      <c r="C229" s="119"/>
      <c r="D229" s="119"/>
      <c r="E229" s="119"/>
      <c r="F229" s="119"/>
      <c r="G229" s="34"/>
      <c r="H229" s="43">
        <v>100</v>
      </c>
      <c r="I229" s="44" t="s">
        <v>8</v>
      </c>
    </row>
    <row r="230" spans="2:9" ht="15.75" x14ac:dyDescent="0.25">
      <c r="B230" s="38" t="s">
        <v>181</v>
      </c>
      <c r="C230" s="39"/>
      <c r="D230" s="39"/>
      <c r="E230" s="39"/>
      <c r="F230" s="39"/>
      <c r="G230" s="45"/>
      <c r="H230" s="40">
        <v>100</v>
      </c>
      <c r="I230" s="41" t="s">
        <v>8</v>
      </c>
    </row>
    <row r="231" spans="2:9" ht="15.75" x14ac:dyDescent="0.25">
      <c r="B231" s="118" t="s">
        <v>59</v>
      </c>
      <c r="C231" s="119"/>
      <c r="D231" s="119"/>
      <c r="E231" s="119"/>
      <c r="F231" s="119"/>
      <c r="G231" s="34"/>
      <c r="H231" s="43">
        <v>400</v>
      </c>
      <c r="I231" s="44" t="s">
        <v>8</v>
      </c>
    </row>
    <row r="232" spans="2:9" ht="15.75" x14ac:dyDescent="0.25">
      <c r="B232" s="126" t="s">
        <v>52</v>
      </c>
      <c r="C232" s="119"/>
      <c r="D232" s="119"/>
      <c r="E232" s="119"/>
      <c r="F232" s="119"/>
      <c r="G232" s="53"/>
      <c r="H232" s="40">
        <v>500</v>
      </c>
      <c r="I232" s="41" t="s">
        <v>8</v>
      </c>
    </row>
    <row r="233" spans="2:9" ht="15.75" x14ac:dyDescent="0.25">
      <c r="B233" s="118" t="s">
        <v>182</v>
      </c>
      <c r="C233" s="124"/>
      <c r="D233" s="124"/>
      <c r="E233" s="124"/>
      <c r="F233" s="128"/>
      <c r="G233" s="34"/>
      <c r="H233" s="56">
        <v>500</v>
      </c>
      <c r="I233" s="44" t="s">
        <v>8</v>
      </c>
    </row>
    <row r="234" spans="2:9" ht="15.75" x14ac:dyDescent="0.25">
      <c r="B234" s="38" t="s">
        <v>183</v>
      </c>
      <c r="C234" s="39"/>
      <c r="D234" s="39"/>
      <c r="E234" s="39"/>
      <c r="F234" s="39"/>
      <c r="G234" s="45"/>
      <c r="H234" s="40">
        <v>500</v>
      </c>
      <c r="I234" s="41" t="s">
        <v>8</v>
      </c>
    </row>
    <row r="235" spans="2:9" ht="15.75" x14ac:dyDescent="0.25">
      <c r="B235" s="118" t="s">
        <v>184</v>
      </c>
      <c r="C235" s="119"/>
      <c r="D235" s="119"/>
      <c r="E235" s="119"/>
      <c r="F235" s="119"/>
      <c r="G235" s="34"/>
      <c r="H235" s="43">
        <v>1000</v>
      </c>
      <c r="I235" s="44" t="s">
        <v>8</v>
      </c>
    </row>
    <row r="236" spans="2:9" ht="15.75" x14ac:dyDescent="0.25">
      <c r="B236" s="126" t="s">
        <v>185</v>
      </c>
      <c r="C236" s="119"/>
      <c r="D236" s="119"/>
      <c r="E236" s="119"/>
      <c r="F236" s="119"/>
      <c r="G236" s="53"/>
      <c r="H236" s="40">
        <v>1000</v>
      </c>
      <c r="I236" s="41" t="s">
        <v>8</v>
      </c>
    </row>
    <row r="237" spans="2:9" ht="15.75" x14ac:dyDescent="0.25">
      <c r="B237" s="118" t="s">
        <v>72</v>
      </c>
      <c r="C237" s="124"/>
      <c r="D237" s="124"/>
      <c r="E237" s="124"/>
      <c r="F237" s="128"/>
      <c r="G237" s="34"/>
      <c r="H237" s="56">
        <v>500</v>
      </c>
      <c r="I237" s="44" t="s">
        <v>8</v>
      </c>
    </row>
    <row r="238" spans="2:9" ht="15.75" x14ac:dyDescent="0.25">
      <c r="B238" s="125" t="s">
        <v>186</v>
      </c>
      <c r="C238" s="119"/>
      <c r="D238" s="119"/>
      <c r="E238" s="119"/>
      <c r="F238" s="119"/>
      <c r="G238" s="45"/>
      <c r="H238" s="40">
        <v>5000</v>
      </c>
      <c r="I238" s="41" t="s">
        <v>8</v>
      </c>
    </row>
    <row r="239" spans="2:9" ht="15.75" x14ac:dyDescent="0.25">
      <c r="B239" s="118" t="s">
        <v>187</v>
      </c>
      <c r="C239" s="119"/>
      <c r="D239" s="119"/>
      <c r="E239" s="119"/>
      <c r="F239" s="119"/>
      <c r="G239" s="34"/>
      <c r="H239" s="43">
        <v>5000</v>
      </c>
      <c r="I239" s="44" t="s">
        <v>8</v>
      </c>
    </row>
    <row r="240" spans="2:9" ht="15.75" x14ac:dyDescent="0.25">
      <c r="B240" s="126" t="s">
        <v>188</v>
      </c>
      <c r="C240" s="119"/>
      <c r="D240" s="119"/>
      <c r="E240" s="119"/>
      <c r="F240" s="119"/>
      <c r="G240" s="53"/>
      <c r="H240" s="40">
        <v>35000</v>
      </c>
      <c r="I240" s="41" t="s">
        <v>8</v>
      </c>
    </row>
    <row r="241" spans="2:9" ht="15.75" x14ac:dyDescent="0.25">
      <c r="B241" s="118" t="s">
        <v>61</v>
      </c>
      <c r="C241" s="124"/>
      <c r="D241" s="124"/>
      <c r="E241" s="124"/>
      <c r="F241" s="124"/>
      <c r="G241" s="34"/>
      <c r="H241" s="43">
        <v>100</v>
      </c>
      <c r="I241" s="44" t="s">
        <v>8</v>
      </c>
    </row>
    <row r="242" spans="2:9" ht="15.75" x14ac:dyDescent="0.25">
      <c r="B242" s="126" t="s">
        <v>189</v>
      </c>
      <c r="C242" s="119"/>
      <c r="D242" s="119"/>
      <c r="E242" s="119"/>
      <c r="F242" s="119"/>
      <c r="G242" s="45"/>
      <c r="H242" s="40">
        <v>300</v>
      </c>
      <c r="I242" s="41" t="s">
        <v>8</v>
      </c>
    </row>
    <row r="243" spans="2:9" ht="15.75" x14ac:dyDescent="0.25">
      <c r="B243" s="118" t="s">
        <v>190</v>
      </c>
      <c r="C243" s="124"/>
      <c r="D243" s="124"/>
      <c r="E243" s="124"/>
      <c r="F243" s="124"/>
      <c r="G243" s="34"/>
      <c r="H243" s="43">
        <v>1000</v>
      </c>
      <c r="I243" s="44" t="s">
        <v>8</v>
      </c>
    </row>
    <row r="244" spans="2:9" ht="15.75" x14ac:dyDescent="0.25">
      <c r="B244" s="126" t="s">
        <v>191</v>
      </c>
      <c r="C244" s="119"/>
      <c r="D244" s="119"/>
      <c r="E244" s="119"/>
      <c r="F244" s="119"/>
      <c r="G244" s="53"/>
      <c r="H244" s="40">
        <v>1000</v>
      </c>
      <c r="I244" s="41" t="s">
        <v>8</v>
      </c>
    </row>
    <row r="245" spans="2:9" ht="15.75" x14ac:dyDescent="0.25">
      <c r="B245" s="118" t="s">
        <v>192</v>
      </c>
      <c r="C245" s="124"/>
      <c r="D245" s="124"/>
      <c r="E245" s="124"/>
      <c r="F245" s="124"/>
      <c r="G245" s="34"/>
      <c r="H245" s="43">
        <v>1500</v>
      </c>
      <c r="I245" s="44" t="s">
        <v>8</v>
      </c>
    </row>
    <row r="246" spans="2:9" ht="15.75" x14ac:dyDescent="0.25">
      <c r="B246" s="126" t="s">
        <v>84</v>
      </c>
      <c r="C246" s="119"/>
      <c r="D246" s="119"/>
      <c r="E246" s="119"/>
      <c r="F246" s="119"/>
      <c r="G246" s="53"/>
      <c r="H246" s="40">
        <v>1000</v>
      </c>
      <c r="I246" s="41" t="s">
        <v>8</v>
      </c>
    </row>
    <row r="247" spans="2:9" ht="15.75" x14ac:dyDescent="0.25">
      <c r="B247" s="118" t="s">
        <v>193</v>
      </c>
      <c r="C247" s="124"/>
      <c r="D247" s="124"/>
      <c r="E247" s="124"/>
      <c r="F247" s="128"/>
      <c r="G247" s="34"/>
      <c r="H247" s="56">
        <v>500</v>
      </c>
      <c r="I247" s="44" t="s">
        <v>8</v>
      </c>
    </row>
    <row r="248" spans="2:9" ht="15.75" x14ac:dyDescent="0.25">
      <c r="B248" s="38" t="s">
        <v>62</v>
      </c>
      <c r="C248" s="39"/>
      <c r="D248" s="39"/>
      <c r="E248" s="39"/>
      <c r="F248" s="39"/>
      <c r="G248" s="45"/>
      <c r="H248" s="40">
        <v>1000</v>
      </c>
      <c r="I248" s="41" t="s">
        <v>8</v>
      </c>
    </row>
    <row r="249" spans="2:9" ht="15.75" x14ac:dyDescent="0.25">
      <c r="B249" s="118" t="s">
        <v>63</v>
      </c>
      <c r="C249" s="124"/>
      <c r="D249" s="124"/>
      <c r="E249" s="124"/>
      <c r="F249" s="124"/>
      <c r="G249" s="34"/>
      <c r="H249" s="43">
        <v>50</v>
      </c>
      <c r="I249" s="44" t="s">
        <v>8</v>
      </c>
    </row>
    <row r="250" spans="2:9" ht="15.75" x14ac:dyDescent="0.25">
      <c r="B250" s="126" t="s">
        <v>64</v>
      </c>
      <c r="C250" s="119"/>
      <c r="D250" s="119"/>
      <c r="E250" s="119"/>
      <c r="F250" s="119"/>
      <c r="G250" s="53"/>
      <c r="H250" s="40">
        <v>100</v>
      </c>
      <c r="I250" s="41" t="s">
        <v>8</v>
      </c>
    </row>
    <row r="251" spans="2:9" ht="15.75" x14ac:dyDescent="0.25">
      <c r="B251" s="118" t="s">
        <v>194</v>
      </c>
      <c r="C251" s="124"/>
      <c r="D251" s="124"/>
      <c r="E251" s="124"/>
      <c r="F251" s="124"/>
      <c r="G251" s="34"/>
      <c r="H251" s="43">
        <v>200</v>
      </c>
      <c r="I251" s="44" t="s">
        <v>8</v>
      </c>
    </row>
    <row r="252" spans="2:9" ht="15.75" x14ac:dyDescent="0.25">
      <c r="B252" s="126" t="s">
        <v>90</v>
      </c>
      <c r="C252" s="119"/>
      <c r="D252" s="119"/>
      <c r="E252" s="119"/>
      <c r="F252" s="119"/>
      <c r="G252" s="53"/>
      <c r="H252" s="40">
        <v>300</v>
      </c>
      <c r="I252" s="41" t="s">
        <v>8</v>
      </c>
    </row>
    <row r="253" spans="2:9" ht="15.75" x14ac:dyDescent="0.25">
      <c r="B253" s="118" t="s">
        <v>195</v>
      </c>
      <c r="C253" s="124"/>
      <c r="D253" s="124"/>
      <c r="E253" s="124"/>
      <c r="F253" s="128"/>
      <c r="G253" s="34"/>
      <c r="H253" s="56">
        <v>432.9</v>
      </c>
      <c r="I253" s="44" t="s">
        <v>8</v>
      </c>
    </row>
    <row r="254" spans="2:9" ht="15.75" x14ac:dyDescent="0.25">
      <c r="B254" s="38" t="s">
        <v>196</v>
      </c>
      <c r="C254" s="39"/>
      <c r="D254" s="39"/>
      <c r="E254" s="39"/>
      <c r="F254" s="39"/>
      <c r="G254" s="45"/>
      <c r="H254" s="40">
        <v>500</v>
      </c>
      <c r="I254" s="41" t="s">
        <v>8</v>
      </c>
    </row>
    <row r="255" spans="2:9" ht="15.75" x14ac:dyDescent="0.25">
      <c r="B255" s="118" t="s">
        <v>197</v>
      </c>
      <c r="C255" s="124"/>
      <c r="D255" s="124"/>
      <c r="E255" s="124"/>
      <c r="F255" s="124"/>
      <c r="G255" s="34"/>
      <c r="H255" s="43">
        <v>500</v>
      </c>
      <c r="I255" s="44" t="s">
        <v>8</v>
      </c>
    </row>
    <row r="256" spans="2:9" ht="15.75" x14ac:dyDescent="0.25">
      <c r="B256" s="126" t="s">
        <v>198</v>
      </c>
      <c r="C256" s="119"/>
      <c r="D256" s="119"/>
      <c r="E256" s="119"/>
      <c r="F256" s="119"/>
      <c r="G256" s="53"/>
      <c r="H256" s="40">
        <v>1000</v>
      </c>
      <c r="I256" s="41" t="s">
        <v>8</v>
      </c>
    </row>
    <row r="257" spans="2:9" ht="15.75" x14ac:dyDescent="0.25">
      <c r="B257" s="118" t="s">
        <v>65</v>
      </c>
      <c r="C257" s="124"/>
      <c r="D257" s="124"/>
      <c r="E257" s="124"/>
      <c r="F257" s="124"/>
      <c r="G257" s="34"/>
      <c r="H257" s="43">
        <v>100</v>
      </c>
      <c r="I257" s="44" t="s">
        <v>8</v>
      </c>
    </row>
    <row r="258" spans="2:9" ht="15.75" x14ac:dyDescent="0.25">
      <c r="B258" s="126" t="s">
        <v>91</v>
      </c>
      <c r="C258" s="119"/>
      <c r="D258" s="119"/>
      <c r="E258" s="119"/>
      <c r="F258" s="119"/>
      <c r="G258" s="53"/>
      <c r="H258" s="40">
        <v>1000</v>
      </c>
      <c r="I258" s="41" t="s">
        <v>8</v>
      </c>
    </row>
    <row r="259" spans="2:9" ht="15.75" x14ac:dyDescent="0.25">
      <c r="B259" s="118" t="s">
        <v>89</v>
      </c>
      <c r="C259" s="124"/>
      <c r="D259" s="124"/>
      <c r="E259" s="124"/>
      <c r="F259" s="128"/>
      <c r="G259" s="34"/>
      <c r="H259" s="56">
        <v>1000</v>
      </c>
      <c r="I259" s="44" t="s">
        <v>8</v>
      </c>
    </row>
    <row r="260" spans="2:9" ht="15.75" x14ac:dyDescent="0.25">
      <c r="B260" s="38" t="s">
        <v>199</v>
      </c>
      <c r="C260" s="39"/>
      <c r="D260" s="39"/>
      <c r="E260" s="39"/>
      <c r="F260" s="39"/>
      <c r="G260" s="45"/>
      <c r="H260" s="40">
        <v>27200</v>
      </c>
      <c r="I260" s="41" t="s">
        <v>8</v>
      </c>
    </row>
    <row r="261" spans="2:9" ht="15.75" x14ac:dyDescent="0.25">
      <c r="B261" s="118" t="s">
        <v>140</v>
      </c>
      <c r="C261" s="124"/>
      <c r="D261" s="124"/>
      <c r="E261" s="124"/>
      <c r="F261" s="124"/>
      <c r="G261" s="34"/>
      <c r="H261" s="43">
        <v>500</v>
      </c>
      <c r="I261" s="44" t="s">
        <v>8</v>
      </c>
    </row>
    <row r="262" spans="2:9" ht="15.75" x14ac:dyDescent="0.25">
      <c r="B262" s="126" t="s">
        <v>66</v>
      </c>
      <c r="C262" s="119"/>
      <c r="D262" s="119"/>
      <c r="E262" s="119"/>
      <c r="F262" s="119"/>
      <c r="G262" s="53"/>
      <c r="H262" s="40">
        <v>400</v>
      </c>
      <c r="I262" s="41" t="s">
        <v>8</v>
      </c>
    </row>
    <row r="263" spans="2:9" ht="15.75" x14ac:dyDescent="0.25">
      <c r="B263" s="118" t="s">
        <v>85</v>
      </c>
      <c r="C263" s="124"/>
      <c r="D263" s="124"/>
      <c r="E263" s="124"/>
      <c r="F263" s="124"/>
      <c r="G263" s="34"/>
      <c r="H263" s="43">
        <v>500</v>
      </c>
      <c r="I263" s="44" t="s">
        <v>8</v>
      </c>
    </row>
    <row r="264" spans="2:9" ht="15.75" x14ac:dyDescent="0.25">
      <c r="B264" s="126" t="s">
        <v>200</v>
      </c>
      <c r="C264" s="119"/>
      <c r="D264" s="119"/>
      <c r="E264" s="119"/>
      <c r="F264" s="119"/>
      <c r="G264" s="53"/>
      <c r="H264" s="40">
        <v>100000</v>
      </c>
      <c r="I264" s="41" t="s">
        <v>8</v>
      </c>
    </row>
    <row r="265" spans="2:9" ht="15.75" x14ac:dyDescent="0.25">
      <c r="B265" s="118" t="s">
        <v>201</v>
      </c>
      <c r="C265" s="124"/>
      <c r="D265" s="124"/>
      <c r="E265" s="124"/>
      <c r="F265" s="128"/>
      <c r="G265" s="34"/>
      <c r="H265" s="56">
        <v>555</v>
      </c>
      <c r="I265" s="44" t="s">
        <v>8</v>
      </c>
    </row>
    <row r="266" spans="2:9" ht="15.75" x14ac:dyDescent="0.25">
      <c r="B266" s="38" t="s">
        <v>202</v>
      </c>
      <c r="C266" s="39"/>
      <c r="D266" s="39"/>
      <c r="E266" s="39"/>
      <c r="F266" s="39"/>
      <c r="G266" s="45"/>
      <c r="H266" s="40">
        <v>10000</v>
      </c>
      <c r="I266" s="41" t="s">
        <v>8</v>
      </c>
    </row>
    <row r="267" spans="2:9" ht="15.75" x14ac:dyDescent="0.25">
      <c r="B267" s="118" t="s">
        <v>203</v>
      </c>
      <c r="C267" s="124"/>
      <c r="D267" s="124"/>
      <c r="E267" s="124"/>
      <c r="F267" s="124"/>
      <c r="G267" s="34"/>
      <c r="H267" s="43">
        <v>2000</v>
      </c>
      <c r="I267" s="44" t="s">
        <v>8</v>
      </c>
    </row>
    <row r="268" spans="2:9" ht="15.75" x14ac:dyDescent="0.25">
      <c r="B268" s="126" t="s">
        <v>204</v>
      </c>
      <c r="C268" s="119"/>
      <c r="D268" s="119"/>
      <c r="E268" s="119"/>
      <c r="F268" s="119"/>
      <c r="G268" s="53"/>
      <c r="H268" s="40">
        <v>10000</v>
      </c>
      <c r="I268" s="41" t="s">
        <v>8</v>
      </c>
    </row>
    <row r="269" spans="2:9" ht="15.75" x14ac:dyDescent="0.25">
      <c r="B269" s="118" t="s">
        <v>205</v>
      </c>
      <c r="C269" s="124"/>
      <c r="D269" s="124"/>
      <c r="E269" s="124"/>
      <c r="F269" s="124"/>
      <c r="G269" s="34"/>
      <c r="H269" s="43">
        <v>5000</v>
      </c>
      <c r="I269" s="44" t="s">
        <v>8</v>
      </c>
    </row>
    <row r="270" spans="2:9" ht="15.75" x14ac:dyDescent="0.25">
      <c r="B270" s="126" t="s">
        <v>206</v>
      </c>
      <c r="C270" s="119"/>
      <c r="D270" s="119"/>
      <c r="E270" s="119"/>
      <c r="F270" s="119"/>
      <c r="G270" s="53"/>
      <c r="H270" s="40">
        <v>5000</v>
      </c>
      <c r="I270" s="41" t="s">
        <v>8</v>
      </c>
    </row>
    <row r="271" spans="2:9" ht="15.75" x14ac:dyDescent="0.25">
      <c r="B271" s="118" t="s">
        <v>207</v>
      </c>
      <c r="C271" s="124"/>
      <c r="D271" s="124"/>
      <c r="E271" s="124"/>
      <c r="F271" s="128"/>
      <c r="G271" s="34"/>
      <c r="H271" s="56">
        <v>5000</v>
      </c>
      <c r="I271" s="44" t="s">
        <v>8</v>
      </c>
    </row>
    <row r="272" spans="2:9" ht="30" customHeight="1" x14ac:dyDescent="0.25">
      <c r="B272" s="125" t="s">
        <v>208</v>
      </c>
      <c r="C272" s="119"/>
      <c r="D272" s="119"/>
      <c r="E272" s="119"/>
      <c r="F272" s="119"/>
      <c r="G272" s="45"/>
      <c r="H272" s="40">
        <v>5000</v>
      </c>
      <c r="I272" s="41" t="s">
        <v>8</v>
      </c>
    </row>
    <row r="273" spans="2:9" ht="15.75" x14ac:dyDescent="0.25">
      <c r="B273" s="118" t="s">
        <v>209</v>
      </c>
      <c r="C273" s="124"/>
      <c r="D273" s="124"/>
      <c r="E273" s="124"/>
      <c r="F273" s="124"/>
      <c r="G273" s="34"/>
      <c r="H273" s="43">
        <v>5000</v>
      </c>
      <c r="I273" s="44" t="s">
        <v>8</v>
      </c>
    </row>
    <row r="274" spans="2:9" ht="15.75" x14ac:dyDescent="0.25">
      <c r="B274" s="126" t="s">
        <v>67</v>
      </c>
      <c r="C274" s="119"/>
      <c r="D274" s="119"/>
      <c r="E274" s="119"/>
      <c r="F274" s="119"/>
      <c r="G274" s="53"/>
      <c r="H274" s="40">
        <v>27000</v>
      </c>
      <c r="I274" s="41" t="s">
        <v>8</v>
      </c>
    </row>
    <row r="275" spans="2:9" ht="15.75" x14ac:dyDescent="0.25">
      <c r="B275" s="118" t="s">
        <v>210</v>
      </c>
      <c r="C275" s="124"/>
      <c r="D275" s="124"/>
      <c r="E275" s="124"/>
      <c r="F275" s="124"/>
      <c r="G275" s="34"/>
      <c r="H275" s="43">
        <v>20000</v>
      </c>
      <c r="I275" s="44" t="s">
        <v>8</v>
      </c>
    </row>
    <row r="276" spans="2:9" ht="15.75" x14ac:dyDescent="0.25">
      <c r="B276" s="126" t="s">
        <v>211</v>
      </c>
      <c r="C276" s="119"/>
      <c r="D276" s="119"/>
      <c r="E276" s="119"/>
      <c r="F276" s="119"/>
      <c r="G276" s="53"/>
      <c r="H276" s="40">
        <v>25000</v>
      </c>
      <c r="I276" s="41" t="s">
        <v>8</v>
      </c>
    </row>
    <row r="277" spans="2:9" ht="15.75" x14ac:dyDescent="0.25">
      <c r="B277" s="118" t="s">
        <v>212</v>
      </c>
      <c r="C277" s="124"/>
      <c r="D277" s="124"/>
      <c r="E277" s="124"/>
      <c r="F277" s="128"/>
      <c r="G277" s="34"/>
      <c r="H277" s="56">
        <v>200000</v>
      </c>
      <c r="I277" s="44" t="s">
        <v>8</v>
      </c>
    </row>
    <row r="278" spans="2:9" ht="15.75" x14ac:dyDescent="0.25">
      <c r="B278" s="38" t="s">
        <v>77</v>
      </c>
      <c r="C278" s="39"/>
      <c r="D278" s="39"/>
      <c r="E278" s="39"/>
      <c r="F278" s="39"/>
      <c r="G278" s="45"/>
      <c r="H278" s="40">
        <v>1000</v>
      </c>
      <c r="I278" s="41" t="s">
        <v>8</v>
      </c>
    </row>
    <row r="279" spans="2:9" ht="15.75" x14ac:dyDescent="0.25">
      <c r="B279" s="118" t="s">
        <v>213</v>
      </c>
      <c r="C279" s="124"/>
      <c r="D279" s="124"/>
      <c r="E279" s="124"/>
      <c r="F279" s="124"/>
      <c r="G279" s="34"/>
      <c r="H279" s="43">
        <v>30000</v>
      </c>
      <c r="I279" s="44" t="s">
        <v>8</v>
      </c>
    </row>
    <row r="280" spans="2:9" ht="15.75" x14ac:dyDescent="0.25">
      <c r="B280" s="126" t="s">
        <v>214</v>
      </c>
      <c r="C280" s="119"/>
      <c r="D280" s="119"/>
      <c r="E280" s="119"/>
      <c r="F280" s="119"/>
      <c r="G280" s="53"/>
      <c r="H280" s="40">
        <v>30000</v>
      </c>
      <c r="I280" s="41" t="s">
        <v>8</v>
      </c>
    </row>
    <row r="281" spans="2:9" ht="15.75" x14ac:dyDescent="0.25">
      <c r="B281" s="118" t="s">
        <v>215</v>
      </c>
      <c r="C281" s="124"/>
      <c r="D281" s="124"/>
      <c r="E281" s="124"/>
      <c r="F281" s="124"/>
      <c r="G281" s="34"/>
      <c r="H281" s="43">
        <v>30000</v>
      </c>
      <c r="I281" s="44" t="s">
        <v>8</v>
      </c>
    </row>
    <row r="282" spans="2:9" ht="15.75" x14ac:dyDescent="0.25">
      <c r="B282" s="126" t="s">
        <v>216</v>
      </c>
      <c r="C282" s="119"/>
      <c r="D282" s="119"/>
      <c r="E282" s="119"/>
      <c r="F282" s="119"/>
      <c r="G282" s="53"/>
      <c r="H282" s="40">
        <v>3000</v>
      </c>
      <c r="I282" s="41" t="s">
        <v>8</v>
      </c>
    </row>
    <row r="283" spans="2:9" ht="15.75" x14ac:dyDescent="0.25">
      <c r="B283" s="118" t="s">
        <v>217</v>
      </c>
      <c r="C283" s="124"/>
      <c r="D283" s="124"/>
      <c r="E283" s="124"/>
      <c r="F283" s="128"/>
      <c r="G283" s="34"/>
      <c r="H283" s="56">
        <v>100000</v>
      </c>
      <c r="I283" s="44" t="s">
        <v>8</v>
      </c>
    </row>
    <row r="284" spans="2:9" ht="15.75" x14ac:dyDescent="0.25">
      <c r="B284" s="38" t="s">
        <v>86</v>
      </c>
      <c r="C284" s="39"/>
      <c r="D284" s="39"/>
      <c r="E284" s="39"/>
      <c r="F284" s="39"/>
      <c r="G284" s="45"/>
      <c r="H284" s="40">
        <v>20000</v>
      </c>
      <c r="I284" s="41" t="s">
        <v>8</v>
      </c>
    </row>
    <row r="285" spans="2:9" ht="15.75" x14ac:dyDescent="0.25">
      <c r="B285" s="118" t="s">
        <v>218</v>
      </c>
      <c r="C285" s="124"/>
      <c r="D285" s="124"/>
      <c r="E285" s="124"/>
      <c r="F285" s="124"/>
      <c r="G285" s="34"/>
      <c r="H285" s="43">
        <v>75000</v>
      </c>
      <c r="I285" s="44" t="s">
        <v>8</v>
      </c>
    </row>
    <row r="286" spans="2:9" ht="15.75" x14ac:dyDescent="0.25">
      <c r="B286" s="126" t="s">
        <v>219</v>
      </c>
      <c r="C286" s="119"/>
      <c r="D286" s="119"/>
      <c r="E286" s="119"/>
      <c r="F286" s="119"/>
      <c r="G286" s="53"/>
      <c r="H286" s="40">
        <v>3000</v>
      </c>
      <c r="I286" s="41" t="s">
        <v>8</v>
      </c>
    </row>
    <row r="287" spans="2:9" ht="15.75" x14ac:dyDescent="0.25">
      <c r="B287" s="118" t="s">
        <v>78</v>
      </c>
      <c r="C287" s="124"/>
      <c r="D287" s="124"/>
      <c r="E287" s="124"/>
      <c r="F287" s="124"/>
      <c r="G287" s="34"/>
      <c r="H287" s="43">
        <v>20000</v>
      </c>
      <c r="I287" s="44" t="s">
        <v>8</v>
      </c>
    </row>
    <row r="288" spans="2:9" ht="15.75" x14ac:dyDescent="0.25">
      <c r="B288" s="126" t="s">
        <v>102</v>
      </c>
      <c r="C288" s="119"/>
      <c r="D288" s="119"/>
      <c r="E288" s="119"/>
      <c r="F288" s="119"/>
      <c r="G288" s="53"/>
      <c r="H288" s="40">
        <v>472313.32</v>
      </c>
      <c r="I288" s="41" t="s">
        <v>8</v>
      </c>
    </row>
    <row r="289" spans="2:9" ht="15.75" x14ac:dyDescent="0.25">
      <c r="B289" s="118" t="s">
        <v>220</v>
      </c>
      <c r="C289" s="124"/>
      <c r="D289" s="124"/>
      <c r="E289" s="124"/>
      <c r="F289" s="128"/>
      <c r="G289" s="34"/>
      <c r="H289" s="56">
        <v>10000</v>
      </c>
      <c r="I289" s="44" t="s">
        <v>8</v>
      </c>
    </row>
    <row r="290" spans="2:9" ht="15.75" x14ac:dyDescent="0.25">
      <c r="B290" s="38" t="s">
        <v>221</v>
      </c>
      <c r="C290" s="39"/>
      <c r="D290" s="39"/>
      <c r="E290" s="39"/>
      <c r="F290" s="39"/>
      <c r="G290" s="45"/>
      <c r="H290" s="40">
        <v>308000</v>
      </c>
      <c r="I290" s="41" t="s">
        <v>8</v>
      </c>
    </row>
    <row r="291" spans="2:9" ht="15.75" x14ac:dyDescent="0.25">
      <c r="B291" s="118" t="s">
        <v>222</v>
      </c>
      <c r="C291" s="124"/>
      <c r="D291" s="124"/>
      <c r="E291" s="124"/>
      <c r="F291" s="124"/>
      <c r="G291" s="34"/>
      <c r="H291" s="43">
        <v>60000</v>
      </c>
      <c r="I291" s="44" t="s">
        <v>8</v>
      </c>
    </row>
    <row r="292" spans="2:9" ht="15.75" x14ac:dyDescent="0.25">
      <c r="B292" s="126" t="s">
        <v>93</v>
      </c>
      <c r="C292" s="119"/>
      <c r="D292" s="119"/>
      <c r="E292" s="119"/>
      <c r="F292" s="119"/>
      <c r="G292" s="53"/>
      <c r="H292" s="40">
        <v>160650</v>
      </c>
      <c r="I292" s="41" t="s">
        <v>8</v>
      </c>
    </row>
    <row r="293" spans="2:9" ht="15.75" x14ac:dyDescent="0.25">
      <c r="B293" s="118" t="s">
        <v>223</v>
      </c>
      <c r="C293" s="124"/>
      <c r="D293" s="124"/>
      <c r="E293" s="124"/>
      <c r="F293" s="124"/>
      <c r="G293" s="34"/>
      <c r="H293" s="43">
        <v>10000</v>
      </c>
      <c r="I293" s="44" t="s">
        <v>8</v>
      </c>
    </row>
    <row r="294" spans="2:9" ht="15.75" x14ac:dyDescent="0.25">
      <c r="B294" s="126" t="s">
        <v>101</v>
      </c>
      <c r="C294" s="119"/>
      <c r="D294" s="119"/>
      <c r="E294" s="119"/>
      <c r="F294" s="119"/>
      <c r="G294" s="53"/>
      <c r="H294" s="40">
        <v>348479</v>
      </c>
      <c r="I294" s="41" t="s">
        <v>8</v>
      </c>
    </row>
    <row r="295" spans="2:9" ht="15.75" x14ac:dyDescent="0.25">
      <c r="B295" s="118" t="s">
        <v>224</v>
      </c>
      <c r="C295" s="124"/>
      <c r="D295" s="124"/>
      <c r="E295" s="124"/>
      <c r="F295" s="128"/>
      <c r="G295" s="34"/>
      <c r="H295" s="56">
        <v>100000</v>
      </c>
      <c r="I295" s="44" t="s">
        <v>8</v>
      </c>
    </row>
    <row r="296" spans="2:9" ht="15.75" x14ac:dyDescent="0.25">
      <c r="B296" s="38" t="s">
        <v>99</v>
      </c>
      <c r="C296" s="39"/>
      <c r="D296" s="39"/>
      <c r="E296" s="39"/>
      <c r="F296" s="39"/>
      <c r="G296" s="45"/>
      <c r="H296" s="40">
        <v>69211.44</v>
      </c>
      <c r="I296" s="41" t="s">
        <v>8</v>
      </c>
    </row>
    <row r="297" spans="2:9" ht="15.75" x14ac:dyDescent="0.25">
      <c r="B297" s="118" t="s">
        <v>98</v>
      </c>
      <c r="C297" s="124"/>
      <c r="D297" s="124"/>
      <c r="E297" s="124"/>
      <c r="F297" s="128"/>
      <c r="G297" s="34"/>
      <c r="H297" s="43">
        <v>2623579.9300000002</v>
      </c>
      <c r="I297" s="44" t="s">
        <v>8</v>
      </c>
    </row>
    <row r="298" spans="2:9" ht="15.75" x14ac:dyDescent="0.25">
      <c r="B298" s="133" t="s">
        <v>47</v>
      </c>
      <c r="C298" s="134"/>
      <c r="D298" s="134"/>
      <c r="E298" s="134"/>
      <c r="F298" s="134"/>
      <c r="G298" s="61"/>
      <c r="H298" s="62">
        <v>416000</v>
      </c>
      <c r="I298" s="97" t="s">
        <v>8</v>
      </c>
    </row>
    <row r="299" spans="2:9" ht="19.5" hidden="1" customHeight="1" x14ac:dyDescent="0.25">
      <c r="B299" s="125"/>
      <c r="C299" s="119"/>
      <c r="D299" s="119"/>
      <c r="E299" s="119"/>
      <c r="F299" s="119"/>
      <c r="G299" s="45"/>
      <c r="H299" s="40"/>
      <c r="I299" s="41" t="s">
        <v>8</v>
      </c>
    </row>
    <row r="300" spans="2:9" ht="15.75" hidden="1" x14ac:dyDescent="0.25">
      <c r="B300" s="118"/>
      <c r="C300" s="119"/>
      <c r="D300" s="119"/>
      <c r="E300" s="119"/>
      <c r="F300" s="119"/>
      <c r="G300" s="34"/>
      <c r="H300" s="43"/>
      <c r="I300" s="44" t="s">
        <v>8</v>
      </c>
    </row>
    <row r="301" spans="2:9" ht="15.75" hidden="1" x14ac:dyDescent="0.25">
      <c r="B301" s="38"/>
      <c r="C301" s="39"/>
      <c r="D301" s="39"/>
      <c r="E301" s="39"/>
      <c r="F301" s="39"/>
      <c r="G301" s="45"/>
      <c r="H301" s="40"/>
      <c r="I301" s="41" t="s">
        <v>8</v>
      </c>
    </row>
    <row r="302" spans="2:9" ht="15.75" hidden="1" x14ac:dyDescent="0.25">
      <c r="B302" s="118"/>
      <c r="C302" s="119"/>
      <c r="D302" s="119"/>
      <c r="E302" s="119"/>
      <c r="F302" s="119"/>
      <c r="G302" s="34"/>
      <c r="H302" s="43"/>
      <c r="I302" s="44" t="s">
        <v>8</v>
      </c>
    </row>
    <row r="303" spans="2:9" ht="15.75" hidden="1" x14ac:dyDescent="0.25">
      <c r="B303" s="38"/>
      <c r="C303" s="39"/>
      <c r="D303" s="39"/>
      <c r="E303" s="39"/>
      <c r="F303" s="39"/>
      <c r="G303" s="45"/>
      <c r="H303" s="40"/>
      <c r="I303" s="41" t="s">
        <v>8</v>
      </c>
    </row>
    <row r="304" spans="2:9" ht="15.75" hidden="1" x14ac:dyDescent="0.25">
      <c r="B304" s="118"/>
      <c r="C304" s="119"/>
      <c r="D304" s="119"/>
      <c r="E304" s="119"/>
      <c r="F304" s="119"/>
      <c r="G304" s="34"/>
      <c r="H304" s="43"/>
      <c r="I304" s="44" t="s">
        <v>8</v>
      </c>
    </row>
    <row r="305" spans="2:9" ht="15.75" hidden="1" x14ac:dyDescent="0.25">
      <c r="B305" s="38"/>
      <c r="C305" s="39"/>
      <c r="D305" s="39"/>
      <c r="E305" s="39"/>
      <c r="F305" s="39"/>
      <c r="G305" s="45"/>
      <c r="H305" s="40"/>
      <c r="I305" s="41" t="s">
        <v>8</v>
      </c>
    </row>
    <row r="306" spans="2:9" ht="15.75" hidden="1" x14ac:dyDescent="0.25">
      <c r="B306" s="42"/>
      <c r="C306" s="34"/>
      <c r="D306" s="34"/>
      <c r="E306" s="34"/>
      <c r="F306" s="34"/>
      <c r="G306" s="34"/>
      <c r="H306" s="43"/>
      <c r="I306" s="44" t="s">
        <v>8</v>
      </c>
    </row>
    <row r="307" spans="2:9" ht="15.75" hidden="1" x14ac:dyDescent="0.25">
      <c r="B307" s="52"/>
      <c r="C307" s="53"/>
      <c r="D307" s="53"/>
      <c r="E307" s="53"/>
      <c r="F307" s="53"/>
      <c r="G307" s="54"/>
      <c r="H307" s="40"/>
      <c r="I307" s="41" t="s">
        <v>8</v>
      </c>
    </row>
    <row r="308" spans="2:9" ht="15.75" hidden="1" x14ac:dyDescent="0.25">
      <c r="B308" s="135"/>
      <c r="C308" s="136"/>
      <c r="D308" s="136"/>
      <c r="E308" s="136"/>
      <c r="F308" s="136"/>
      <c r="G308" s="55"/>
      <c r="H308" s="43"/>
      <c r="I308" s="44" t="s">
        <v>8</v>
      </c>
    </row>
    <row r="309" spans="2:9" ht="15.75" hidden="1" x14ac:dyDescent="0.25">
      <c r="B309" s="38"/>
      <c r="C309" s="39"/>
      <c r="D309" s="39"/>
      <c r="E309" s="39"/>
      <c r="F309" s="39"/>
      <c r="G309" s="45"/>
      <c r="H309" s="40"/>
      <c r="I309" s="41" t="s">
        <v>8</v>
      </c>
    </row>
    <row r="310" spans="2:9" ht="15.75" hidden="1" x14ac:dyDescent="0.25">
      <c r="B310" s="118"/>
      <c r="C310" s="119"/>
      <c r="D310" s="119"/>
      <c r="E310" s="119"/>
      <c r="F310" s="119"/>
      <c r="G310" s="34"/>
      <c r="H310" s="43"/>
      <c r="I310" s="44" t="s">
        <v>8</v>
      </c>
    </row>
    <row r="311" spans="2:9" ht="15.75" hidden="1" x14ac:dyDescent="0.25">
      <c r="B311" s="38"/>
      <c r="C311" s="39"/>
      <c r="D311" s="39"/>
      <c r="E311" s="39"/>
      <c r="F311" s="39"/>
      <c r="G311" s="45"/>
      <c r="H311" s="40"/>
      <c r="I311" s="41" t="s">
        <v>8</v>
      </c>
    </row>
    <row r="312" spans="2:9" ht="15.75" hidden="1" x14ac:dyDescent="0.25">
      <c r="B312" s="118"/>
      <c r="C312" s="119"/>
      <c r="D312" s="119"/>
      <c r="E312" s="119"/>
      <c r="F312" s="119"/>
      <c r="G312" s="34"/>
      <c r="H312" s="43"/>
      <c r="I312" s="44" t="s">
        <v>8</v>
      </c>
    </row>
    <row r="313" spans="2:9" ht="15.75" hidden="1" x14ac:dyDescent="0.25">
      <c r="B313" s="38"/>
      <c r="C313" s="39"/>
      <c r="D313" s="39"/>
      <c r="E313" s="39"/>
      <c r="F313" s="39"/>
      <c r="G313" s="45"/>
      <c r="H313" s="40"/>
      <c r="I313" s="41" t="s">
        <v>8</v>
      </c>
    </row>
    <row r="314" spans="2:9" ht="15.75" hidden="1" x14ac:dyDescent="0.25">
      <c r="B314" s="118"/>
      <c r="C314" s="119"/>
      <c r="D314" s="119"/>
      <c r="E314" s="119"/>
      <c r="F314" s="119"/>
      <c r="G314" s="34"/>
      <c r="H314" s="43"/>
      <c r="I314" s="44" t="s">
        <v>8</v>
      </c>
    </row>
    <row r="315" spans="2:9" ht="15.75" hidden="1" x14ac:dyDescent="0.25">
      <c r="B315" s="38"/>
      <c r="C315" s="39"/>
      <c r="D315" s="39"/>
      <c r="E315" s="39"/>
      <c r="F315" s="39"/>
      <c r="G315" s="45"/>
      <c r="H315" s="40"/>
      <c r="I315" s="41" t="s">
        <v>8</v>
      </c>
    </row>
    <row r="316" spans="2:9" ht="15.75" hidden="1" x14ac:dyDescent="0.25">
      <c r="B316" s="118"/>
      <c r="C316" s="119"/>
      <c r="D316" s="119"/>
      <c r="E316" s="119"/>
      <c r="F316" s="119"/>
      <c r="G316" s="34"/>
      <c r="H316" s="43"/>
      <c r="I316" s="44" t="s">
        <v>8</v>
      </c>
    </row>
    <row r="317" spans="2:9" ht="15.75" hidden="1" x14ac:dyDescent="0.25">
      <c r="B317" s="38"/>
      <c r="C317" s="39"/>
      <c r="D317" s="39"/>
      <c r="E317" s="39"/>
      <c r="F317" s="39"/>
      <c r="G317" s="45"/>
      <c r="H317" s="40"/>
      <c r="I317" s="41" t="s">
        <v>8</v>
      </c>
    </row>
    <row r="318" spans="2:9" ht="15.75" hidden="1" x14ac:dyDescent="0.25">
      <c r="B318" s="42"/>
      <c r="C318" s="34"/>
      <c r="D318" s="34"/>
      <c r="E318" s="34"/>
      <c r="F318" s="34"/>
      <c r="G318" s="34"/>
      <c r="H318" s="43"/>
      <c r="I318" s="44" t="s">
        <v>8</v>
      </c>
    </row>
    <row r="319" spans="2:9" ht="15.75" hidden="1" x14ac:dyDescent="0.25">
      <c r="B319" s="38"/>
      <c r="C319" s="39"/>
      <c r="D319" s="39"/>
      <c r="E319" s="39"/>
      <c r="F319" s="39"/>
      <c r="G319" s="45"/>
      <c r="H319" s="40"/>
      <c r="I319" s="41" t="s">
        <v>8</v>
      </c>
    </row>
    <row r="320" spans="2:9" ht="15.75" hidden="1" x14ac:dyDescent="0.25">
      <c r="B320" s="42"/>
      <c r="C320" s="34"/>
      <c r="D320" s="34"/>
      <c r="E320" s="34"/>
      <c r="F320" s="34"/>
      <c r="G320" s="34"/>
      <c r="H320" s="43"/>
      <c r="I320" s="44" t="s">
        <v>8</v>
      </c>
    </row>
    <row r="321" spans="2:10" ht="15.75" hidden="1" x14ac:dyDescent="0.25">
      <c r="B321" s="52"/>
      <c r="C321" s="53"/>
      <c r="D321" s="53"/>
      <c r="E321" s="53"/>
      <c r="F321" s="53"/>
      <c r="G321" s="54"/>
      <c r="H321" s="40"/>
      <c r="I321" s="41" t="s">
        <v>8</v>
      </c>
    </row>
    <row r="322" spans="2:10" ht="15.75" hidden="1" x14ac:dyDescent="0.25">
      <c r="B322" s="135"/>
      <c r="C322" s="136"/>
      <c r="D322" s="136"/>
      <c r="E322" s="136"/>
      <c r="F322" s="136"/>
      <c r="G322" s="55"/>
      <c r="H322" s="43"/>
      <c r="I322" s="44" t="s">
        <v>8</v>
      </c>
    </row>
    <row r="323" spans="2:10" ht="15.75" hidden="1" x14ac:dyDescent="0.25">
      <c r="B323" s="38"/>
      <c r="C323" s="39"/>
      <c r="D323" s="39"/>
      <c r="E323" s="39"/>
      <c r="F323" s="39"/>
      <c r="G323" s="45"/>
      <c r="H323" s="40"/>
      <c r="I323" s="41" t="s">
        <v>8</v>
      </c>
    </row>
    <row r="324" spans="2:10" ht="15.75" hidden="1" x14ac:dyDescent="0.25">
      <c r="B324" s="118"/>
      <c r="C324" s="119"/>
      <c r="D324" s="119"/>
      <c r="E324" s="119"/>
      <c r="F324" s="119"/>
      <c r="G324" s="34"/>
      <c r="H324" s="43"/>
      <c r="I324" s="44" t="s">
        <v>8</v>
      </c>
    </row>
    <row r="325" spans="2:10" ht="15.75" hidden="1" x14ac:dyDescent="0.25">
      <c r="B325" s="38"/>
      <c r="C325" s="39"/>
      <c r="D325" s="39"/>
      <c r="E325" s="39"/>
      <c r="F325" s="39"/>
      <c r="G325" s="45"/>
      <c r="H325" s="40"/>
      <c r="I325" s="41" t="s">
        <v>8</v>
      </c>
    </row>
    <row r="326" spans="2:10" ht="15.75" hidden="1" x14ac:dyDescent="0.25">
      <c r="B326" s="118"/>
      <c r="C326" s="119"/>
      <c r="D326" s="119"/>
      <c r="E326" s="119"/>
      <c r="F326" s="119"/>
      <c r="G326" s="34"/>
      <c r="H326" s="43"/>
      <c r="I326" s="44" t="s">
        <v>8</v>
      </c>
    </row>
    <row r="327" spans="2:10" ht="15.75" hidden="1" x14ac:dyDescent="0.25">
      <c r="B327" s="38"/>
      <c r="C327" s="39"/>
      <c r="D327" s="39"/>
      <c r="E327" s="39"/>
      <c r="F327" s="39"/>
      <c r="G327" s="45"/>
      <c r="H327" s="40"/>
      <c r="I327" s="41" t="s">
        <v>8</v>
      </c>
    </row>
    <row r="328" spans="2:10" ht="15.75" hidden="1" x14ac:dyDescent="0.25">
      <c r="B328" s="118"/>
      <c r="C328" s="119"/>
      <c r="D328" s="119"/>
      <c r="E328" s="119"/>
      <c r="F328" s="119"/>
      <c r="G328" s="34"/>
      <c r="H328" s="43"/>
      <c r="I328" s="44" t="s">
        <v>8</v>
      </c>
    </row>
    <row r="329" spans="2:10" ht="15.75" hidden="1" x14ac:dyDescent="0.25">
      <c r="B329" s="38"/>
      <c r="C329" s="39"/>
      <c r="D329" s="39"/>
      <c r="E329" s="39"/>
      <c r="F329" s="39"/>
      <c r="G329" s="45"/>
      <c r="H329" s="40"/>
      <c r="I329" s="41" t="s">
        <v>8</v>
      </c>
    </row>
    <row r="330" spans="2:10" ht="15.75" hidden="1" x14ac:dyDescent="0.25">
      <c r="B330" s="118"/>
      <c r="C330" s="119"/>
      <c r="D330" s="119"/>
      <c r="E330" s="119"/>
      <c r="F330" s="119"/>
      <c r="G330" s="34"/>
      <c r="H330" s="43"/>
      <c r="I330" s="44" t="s">
        <v>8</v>
      </c>
    </row>
    <row r="331" spans="2:10" ht="15.75" hidden="1" x14ac:dyDescent="0.25">
      <c r="B331" s="38"/>
      <c r="C331" s="39"/>
      <c r="D331" s="39"/>
      <c r="E331" s="39"/>
      <c r="F331" s="39"/>
      <c r="G331" s="39"/>
      <c r="H331" s="40"/>
      <c r="I331" s="41" t="s">
        <v>8</v>
      </c>
    </row>
    <row r="332" spans="2:10" ht="15.75" hidden="1" x14ac:dyDescent="0.25">
      <c r="B332" s="42"/>
      <c r="C332" s="34"/>
      <c r="D332" s="34"/>
      <c r="E332" s="34"/>
      <c r="F332" s="34"/>
      <c r="G332" s="34"/>
      <c r="H332" s="43"/>
      <c r="I332" s="60" t="s">
        <v>8</v>
      </c>
      <c r="J332" s="42"/>
    </row>
    <row r="333" spans="2:10" ht="15.75" hidden="1" x14ac:dyDescent="0.25">
      <c r="B333" s="38"/>
      <c r="C333" s="39"/>
      <c r="D333" s="39"/>
      <c r="E333" s="39"/>
      <c r="F333" s="39"/>
      <c r="G333" s="45"/>
      <c r="H333" s="40"/>
      <c r="I333" s="41" t="s">
        <v>8</v>
      </c>
    </row>
    <row r="334" spans="2:10" ht="15.75" hidden="1" customHeight="1" x14ac:dyDescent="0.25">
      <c r="B334" s="118"/>
      <c r="C334" s="119"/>
      <c r="D334" s="119"/>
      <c r="E334" s="119"/>
      <c r="F334" s="119"/>
      <c r="G334" s="34"/>
      <c r="H334" s="43"/>
      <c r="I334" s="44" t="s">
        <v>8</v>
      </c>
    </row>
    <row r="335" spans="2:10" ht="15.75" hidden="1" x14ac:dyDescent="0.25">
      <c r="B335" s="38"/>
      <c r="C335" s="39"/>
      <c r="D335" s="39"/>
      <c r="E335" s="39"/>
      <c r="F335" s="39"/>
      <c r="G335" s="45"/>
      <c r="H335" s="40"/>
      <c r="I335" s="41" t="s">
        <v>8</v>
      </c>
    </row>
    <row r="336" spans="2:10" ht="15.75" hidden="1" x14ac:dyDescent="0.25">
      <c r="B336" s="118"/>
      <c r="C336" s="119"/>
      <c r="D336" s="119"/>
      <c r="E336" s="119"/>
      <c r="F336" s="119"/>
      <c r="G336" s="34"/>
      <c r="H336" s="43"/>
      <c r="I336" s="44" t="s">
        <v>8</v>
      </c>
    </row>
    <row r="337" spans="1:10" ht="15.75" hidden="1" x14ac:dyDescent="0.25">
      <c r="B337" s="38"/>
      <c r="C337" s="39"/>
      <c r="D337" s="39"/>
      <c r="E337" s="39"/>
      <c r="F337" s="39"/>
      <c r="G337" s="45"/>
      <c r="H337" s="40"/>
      <c r="I337" s="41" t="s">
        <v>8</v>
      </c>
    </row>
    <row r="338" spans="1:10" ht="15.75" hidden="1" x14ac:dyDescent="0.25">
      <c r="B338" s="118"/>
      <c r="C338" s="119"/>
      <c r="D338" s="119"/>
      <c r="E338" s="119"/>
      <c r="F338" s="119"/>
      <c r="G338" s="34"/>
      <c r="H338" s="43"/>
      <c r="I338" s="44" t="s">
        <v>8</v>
      </c>
    </row>
    <row r="339" spans="1:10" ht="15.75" hidden="1" x14ac:dyDescent="0.25">
      <c r="B339" s="38"/>
      <c r="C339" s="39"/>
      <c r="D339" s="39"/>
      <c r="E339" s="39"/>
      <c r="F339" s="39"/>
      <c r="G339" s="45"/>
      <c r="H339" s="40"/>
      <c r="I339" s="41" t="s">
        <v>8</v>
      </c>
    </row>
    <row r="340" spans="1:10" ht="15.75" hidden="1" x14ac:dyDescent="0.25">
      <c r="B340" s="118"/>
      <c r="C340" s="119"/>
      <c r="D340" s="119"/>
      <c r="E340" s="119"/>
      <c r="F340" s="119"/>
      <c r="G340" s="34"/>
      <c r="H340" s="43"/>
      <c r="I340" s="44" t="s">
        <v>8</v>
      </c>
    </row>
    <row r="341" spans="1:10" ht="15.75" hidden="1" x14ac:dyDescent="0.25">
      <c r="B341" s="38"/>
      <c r="C341" s="39"/>
      <c r="D341" s="39"/>
      <c r="E341" s="39"/>
      <c r="F341" s="39"/>
      <c r="G341" s="45"/>
      <c r="H341" s="40"/>
      <c r="I341" s="41" t="s">
        <v>8</v>
      </c>
    </row>
    <row r="342" spans="1:10" ht="15.75" hidden="1" x14ac:dyDescent="0.25">
      <c r="B342" s="133"/>
      <c r="C342" s="134"/>
      <c r="D342" s="134"/>
      <c r="E342" s="134"/>
      <c r="F342" s="134"/>
      <c r="G342" s="61"/>
      <c r="H342" s="62"/>
      <c r="I342" s="63" t="s">
        <v>8</v>
      </c>
    </row>
    <row r="343" spans="1:10" x14ac:dyDescent="0.25">
      <c r="H343" s="47"/>
    </row>
    <row r="344" spans="1:10" ht="23.25" x14ac:dyDescent="0.35">
      <c r="A344" s="139" t="s">
        <v>23</v>
      </c>
      <c r="B344" s="139"/>
      <c r="C344" s="139"/>
      <c r="D344" s="139"/>
      <c r="E344" s="139"/>
      <c r="F344" s="139"/>
      <c r="G344" s="139"/>
      <c r="H344" s="139"/>
      <c r="I344" s="139"/>
      <c r="J344" s="139"/>
    </row>
    <row r="346" spans="1:10" ht="15.75" x14ac:dyDescent="0.25">
      <c r="B346" s="64" t="s">
        <v>30</v>
      </c>
      <c r="C346" s="64"/>
      <c r="D346" s="64"/>
      <c r="E346" s="64"/>
      <c r="F346" s="64"/>
      <c r="G346" s="65"/>
      <c r="H346" s="66"/>
    </row>
    <row r="347" spans="1:10" ht="15.75" customHeight="1" x14ac:dyDescent="0.25">
      <c r="B347" s="137" t="s">
        <v>31</v>
      </c>
      <c r="C347" s="138"/>
      <c r="D347" s="138"/>
      <c r="E347" s="138"/>
      <c r="F347" s="138"/>
      <c r="G347" s="51"/>
      <c r="H347" s="56"/>
    </row>
    <row r="350" spans="1:10" ht="15.75" x14ac:dyDescent="0.25">
      <c r="A350" s="34"/>
      <c r="B350" s="137"/>
      <c r="C350" s="138"/>
      <c r="D350" s="138"/>
      <c r="E350" s="138"/>
      <c r="F350" s="138"/>
      <c r="G350" s="51"/>
      <c r="H350" s="56"/>
    </row>
  </sheetData>
  <mergeCells count="271">
    <mergeCell ref="B83:G83"/>
    <mergeCell ref="B84:G84"/>
    <mergeCell ref="B274:F274"/>
    <mergeCell ref="B275:F275"/>
    <mergeCell ref="B276:F276"/>
    <mergeCell ref="B277:F277"/>
    <mergeCell ref="B279:F279"/>
    <mergeCell ref="B280:F280"/>
    <mergeCell ref="B281:F281"/>
    <mergeCell ref="B29:F29"/>
    <mergeCell ref="B30:F30"/>
    <mergeCell ref="B146:G146"/>
    <mergeCell ref="H146:J146"/>
    <mergeCell ref="B147:G147"/>
    <mergeCell ref="H147:J147"/>
    <mergeCell ref="B148:G148"/>
    <mergeCell ref="H148:J148"/>
    <mergeCell ref="B154:F154"/>
    <mergeCell ref="H154:J154"/>
    <mergeCell ref="B292:F292"/>
    <mergeCell ref="B293:F293"/>
    <mergeCell ref="B294:F294"/>
    <mergeCell ref="B295:F295"/>
    <mergeCell ref="B297:F297"/>
    <mergeCell ref="B298:F298"/>
    <mergeCell ref="B282:F282"/>
    <mergeCell ref="B283:F283"/>
    <mergeCell ref="B285:F285"/>
    <mergeCell ref="B286:F286"/>
    <mergeCell ref="B287:F287"/>
    <mergeCell ref="B288:F288"/>
    <mergeCell ref="B289:F289"/>
    <mergeCell ref="B291:F291"/>
    <mergeCell ref="B256:F256"/>
    <mergeCell ref="B257:F257"/>
    <mergeCell ref="B258:F258"/>
    <mergeCell ref="B259:F259"/>
    <mergeCell ref="B261:F261"/>
    <mergeCell ref="B262:F262"/>
    <mergeCell ref="B263:F263"/>
    <mergeCell ref="B272:F272"/>
    <mergeCell ref="B114:F114"/>
    <mergeCell ref="H114:J114"/>
    <mergeCell ref="B115:F115"/>
    <mergeCell ref="H115:J115"/>
    <mergeCell ref="B123:F123"/>
    <mergeCell ref="H123:J123"/>
    <mergeCell ref="B124:F124"/>
    <mergeCell ref="H124:J124"/>
    <mergeCell ref="I116:J116"/>
    <mergeCell ref="A119:F119"/>
    <mergeCell ref="H120:J120"/>
    <mergeCell ref="B122:F122"/>
    <mergeCell ref="H122:J122"/>
    <mergeCell ref="B137:F137"/>
    <mergeCell ref="I140:J140"/>
    <mergeCell ref="H89:J89"/>
    <mergeCell ref="B78:F78"/>
    <mergeCell ref="B94:G94"/>
    <mergeCell ref="B99:G99"/>
    <mergeCell ref="H99:J99"/>
    <mergeCell ref="H94:J94"/>
    <mergeCell ref="B95:G95"/>
    <mergeCell ref="H95:J95"/>
    <mergeCell ref="B91:G91"/>
    <mergeCell ref="H91:J91"/>
    <mergeCell ref="B92:G92"/>
    <mergeCell ref="H92:J92"/>
    <mergeCell ref="B82:G82"/>
    <mergeCell ref="B33:F33"/>
    <mergeCell ref="B34:F34"/>
    <mergeCell ref="B13:G13"/>
    <mergeCell ref="H82:J82"/>
    <mergeCell ref="B85:F85"/>
    <mergeCell ref="H83:J83"/>
    <mergeCell ref="H77:J77"/>
    <mergeCell ref="H45:J45"/>
    <mergeCell ref="H46:J46"/>
    <mergeCell ref="I132:J132"/>
    <mergeCell ref="A135:F135"/>
    <mergeCell ref="A128:F128"/>
    <mergeCell ref="B9:F9"/>
    <mergeCell ref="B11:F11"/>
    <mergeCell ref="B59:G59"/>
    <mergeCell ref="B71:G71"/>
    <mergeCell ref="B93:G93"/>
    <mergeCell ref="A63:G63"/>
    <mergeCell ref="A69:F69"/>
    <mergeCell ref="B37:F37"/>
    <mergeCell ref="B35:F35"/>
    <mergeCell ref="B46:G46"/>
    <mergeCell ref="B39:F39"/>
    <mergeCell ref="B12:G12"/>
    <mergeCell ref="B22:F22"/>
    <mergeCell ref="B96:G96"/>
    <mergeCell ref="B100:G100"/>
    <mergeCell ref="I100:J100"/>
    <mergeCell ref="I149:J149"/>
    <mergeCell ref="B138:F138"/>
    <mergeCell ref="H138:J138"/>
    <mergeCell ref="I125:J125"/>
    <mergeCell ref="H129:J129"/>
    <mergeCell ref="B130:F130"/>
    <mergeCell ref="H130:J130"/>
    <mergeCell ref="B131:F131"/>
    <mergeCell ref="H131:J131"/>
    <mergeCell ref="C1:H1"/>
    <mergeCell ref="B5:F5"/>
    <mergeCell ref="B6:F6"/>
    <mergeCell ref="B7:F7"/>
    <mergeCell ref="B14:G14"/>
    <mergeCell ref="B15:G15"/>
    <mergeCell ref="B16:G16"/>
    <mergeCell ref="B20:G20"/>
    <mergeCell ref="B27:F27"/>
    <mergeCell ref="B31:F31"/>
    <mergeCell ref="B24:F24"/>
    <mergeCell ref="B25:F25"/>
    <mergeCell ref="B26:F26"/>
    <mergeCell ref="B28:F28"/>
    <mergeCell ref="B17:G17"/>
    <mergeCell ref="B18:G18"/>
    <mergeCell ref="B19:G19"/>
    <mergeCell ref="B23:F23"/>
    <mergeCell ref="H59:J59"/>
    <mergeCell ref="B53:G53"/>
    <mergeCell ref="I47:J47"/>
    <mergeCell ref="H51:J51"/>
    <mergeCell ref="H52:J52"/>
    <mergeCell ref="H53:J53"/>
    <mergeCell ref="I54:J54"/>
    <mergeCell ref="H58:J58"/>
    <mergeCell ref="B52:G52"/>
    <mergeCell ref="H70:J70"/>
    <mergeCell ref="I60:J60"/>
    <mergeCell ref="H81:J81"/>
    <mergeCell ref="H64:J64"/>
    <mergeCell ref="B65:G65"/>
    <mergeCell ref="H65:J65"/>
    <mergeCell ref="I66:J66"/>
    <mergeCell ref="H78:J78"/>
    <mergeCell ref="B79:F79"/>
    <mergeCell ref="H79:J79"/>
    <mergeCell ref="B80:F80"/>
    <mergeCell ref="H80:J80"/>
    <mergeCell ref="B81:G81"/>
    <mergeCell ref="H71:J71"/>
    <mergeCell ref="I72:J72"/>
    <mergeCell ref="A75:J75"/>
    <mergeCell ref="B76:G76"/>
    <mergeCell ref="H76:J76"/>
    <mergeCell ref="B113:F113"/>
    <mergeCell ref="H113:J113"/>
    <mergeCell ref="I107:J107"/>
    <mergeCell ref="A110:F110"/>
    <mergeCell ref="H111:J111"/>
    <mergeCell ref="B112:F112"/>
    <mergeCell ref="H112:J112"/>
    <mergeCell ref="H105:J105"/>
    <mergeCell ref="B106:G106"/>
    <mergeCell ref="H106:J106"/>
    <mergeCell ref="B105:G105"/>
    <mergeCell ref="H84:J84"/>
    <mergeCell ref="A103:G103"/>
    <mergeCell ref="B104:G104"/>
    <mergeCell ref="H104:J104"/>
    <mergeCell ref="B90:G90"/>
    <mergeCell ref="H90:J90"/>
    <mergeCell ref="H93:J93"/>
    <mergeCell ref="B98:G98"/>
    <mergeCell ref="H98:J98"/>
    <mergeCell ref="I85:J85"/>
    <mergeCell ref="A88:F88"/>
    <mergeCell ref="B89:G89"/>
    <mergeCell ref="H96:J96"/>
    <mergeCell ref="B97:G97"/>
    <mergeCell ref="H97:J97"/>
    <mergeCell ref="B191:F191"/>
    <mergeCell ref="B195:F195"/>
    <mergeCell ref="B197:F197"/>
    <mergeCell ref="B225:F225"/>
    <mergeCell ref="B312:F312"/>
    <mergeCell ref="B314:F314"/>
    <mergeCell ref="B316:F316"/>
    <mergeCell ref="B324:F324"/>
    <mergeCell ref="B326:F326"/>
    <mergeCell ref="B300:F300"/>
    <mergeCell ref="B302:F302"/>
    <mergeCell ref="B304:F304"/>
    <mergeCell ref="B308:F308"/>
    <mergeCell ref="B310:F310"/>
    <mergeCell ref="B242:F242"/>
    <mergeCell ref="B243:F243"/>
    <mergeCell ref="B264:F264"/>
    <mergeCell ref="B265:F265"/>
    <mergeCell ref="B267:F267"/>
    <mergeCell ref="B268:F268"/>
    <mergeCell ref="B269:F269"/>
    <mergeCell ref="B270:F270"/>
    <mergeCell ref="B271:F271"/>
    <mergeCell ref="B273:F273"/>
    <mergeCell ref="B338:F338"/>
    <mergeCell ref="B342:F342"/>
    <mergeCell ref="B336:F336"/>
    <mergeCell ref="B340:F340"/>
    <mergeCell ref="B330:F330"/>
    <mergeCell ref="B334:F334"/>
    <mergeCell ref="B299:F299"/>
    <mergeCell ref="B322:F322"/>
    <mergeCell ref="B350:F350"/>
    <mergeCell ref="B328:F328"/>
    <mergeCell ref="B347:F347"/>
    <mergeCell ref="A344:J344"/>
    <mergeCell ref="B255:F255"/>
    <mergeCell ref="B232:F232"/>
    <mergeCell ref="B233:F233"/>
    <mergeCell ref="B235:F235"/>
    <mergeCell ref="B236:F236"/>
    <mergeCell ref="B237:F237"/>
    <mergeCell ref="B231:F231"/>
    <mergeCell ref="B238:F238"/>
    <mergeCell ref="B239:F239"/>
    <mergeCell ref="B240:F240"/>
    <mergeCell ref="B244:F244"/>
    <mergeCell ref="B245:F245"/>
    <mergeCell ref="B246:F246"/>
    <mergeCell ref="B247:F247"/>
    <mergeCell ref="B249:F249"/>
    <mergeCell ref="B250:F250"/>
    <mergeCell ref="B251:F251"/>
    <mergeCell ref="B252:F252"/>
    <mergeCell ref="B253:F253"/>
    <mergeCell ref="B241:F241"/>
    <mergeCell ref="B227:F227"/>
    <mergeCell ref="B226:F226"/>
    <mergeCell ref="B216:F216"/>
    <mergeCell ref="B207:F207"/>
    <mergeCell ref="B229:F229"/>
    <mergeCell ref="B211:F211"/>
    <mergeCell ref="A158:E158"/>
    <mergeCell ref="A159:J159"/>
    <mergeCell ref="B173:F173"/>
    <mergeCell ref="B177:F177"/>
    <mergeCell ref="B178:F178"/>
    <mergeCell ref="B182:F182"/>
    <mergeCell ref="B181:F181"/>
    <mergeCell ref="B223:F223"/>
    <mergeCell ref="B199:F199"/>
    <mergeCell ref="B201:F201"/>
    <mergeCell ref="B217:F217"/>
    <mergeCell ref="B219:F219"/>
    <mergeCell ref="B196:F196"/>
    <mergeCell ref="B221:F221"/>
    <mergeCell ref="B209:F209"/>
    <mergeCell ref="B213:F213"/>
    <mergeCell ref="B215:F215"/>
    <mergeCell ref="B205:F205"/>
    <mergeCell ref="B203:F203"/>
    <mergeCell ref="A152:J152"/>
    <mergeCell ref="H153:J153"/>
    <mergeCell ref="H144:J144"/>
    <mergeCell ref="H145:J145"/>
    <mergeCell ref="I155:J155"/>
    <mergeCell ref="A143:F143"/>
    <mergeCell ref="B145:G145"/>
    <mergeCell ref="B121:F121"/>
    <mergeCell ref="H121:J121"/>
    <mergeCell ref="B139:F139"/>
    <mergeCell ref="H139:J139"/>
    <mergeCell ref="H137:J137"/>
    <mergeCell ref="H136:J136"/>
  </mergeCells>
  <pageMargins left="0.25" right="0.25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Buh</cp:lastModifiedBy>
  <cp:lastPrinted>2018-05-15T02:45:02Z</cp:lastPrinted>
  <dcterms:created xsi:type="dcterms:W3CDTF">2012-01-10T03:47:27Z</dcterms:created>
  <dcterms:modified xsi:type="dcterms:W3CDTF">2018-05-15T02:45:08Z</dcterms:modified>
</cp:coreProperties>
</file>