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19035" windowHeight="8100"/>
  </bookViews>
  <sheets>
    <sheet name="сентябрь" sheetId="23" r:id="rId1"/>
  </sheets>
  <calcPr calcId="145621"/>
</workbook>
</file>

<file path=xl/calcChain.xml><?xml version="1.0" encoding="utf-8"?>
<calcChain xmlns="http://schemas.openxmlformats.org/spreadsheetml/2006/main">
  <c r="H151" i="23" l="1"/>
  <c r="I148" i="23"/>
  <c r="H22" i="23" l="1"/>
  <c r="H9" i="23"/>
  <c r="H106" i="23" l="1"/>
  <c r="H129" i="23" l="1"/>
  <c r="H136" i="23"/>
  <c r="I137" i="23" s="1"/>
  <c r="H122" i="23"/>
  <c r="H107" i="23"/>
  <c r="H67" i="23"/>
  <c r="H32" i="23"/>
  <c r="H33" i="23"/>
  <c r="H34" i="23"/>
  <c r="I130" i="23" l="1"/>
  <c r="I123" i="23"/>
  <c r="I116" i="23"/>
  <c r="I109" i="23"/>
  <c r="I101" i="23"/>
  <c r="I90" i="23"/>
  <c r="I80" i="23"/>
  <c r="I74" i="23"/>
  <c r="I68" i="23"/>
  <c r="I61" i="23"/>
  <c r="I54" i="23"/>
  <c r="H43" i="23"/>
  <c r="H31" i="23"/>
  <c r="H20" i="23"/>
  <c r="H7" i="23" l="1"/>
</calcChain>
</file>

<file path=xl/sharedStrings.xml><?xml version="1.0" encoding="utf-8"?>
<sst xmlns="http://schemas.openxmlformats.org/spreadsheetml/2006/main" count="372" uniqueCount="162">
  <si>
    <t>Поступления из кубов:</t>
  </si>
  <si>
    <t>Частные пожертвования от физических лиц:</t>
  </si>
  <si>
    <t>Пожертвования от юридических лиц:</t>
  </si>
  <si>
    <t>Итого:</t>
  </si>
  <si>
    <t>Расход поступивших средств на благотворительные пожертвования:</t>
  </si>
  <si>
    <t>На что потрачены средства:</t>
  </si>
  <si>
    <t>№</t>
  </si>
  <si>
    <t>Наименование</t>
  </si>
  <si>
    <t>Стоимость</t>
  </si>
  <si>
    <t>5. Телефонные платежи:</t>
  </si>
  <si>
    <t>Итого расход за месяц:</t>
  </si>
  <si>
    <t>4.  Для занятий с детьми и родителями:</t>
  </si>
  <si>
    <t>руб.</t>
  </si>
  <si>
    <t>соки, вода питьевая</t>
  </si>
  <si>
    <t>хозтовары</t>
  </si>
  <si>
    <t>товар для проведения акции</t>
  </si>
  <si>
    <t>расходный материал для занятия с арт-терапевтом</t>
  </si>
  <si>
    <t>телефонные платежи</t>
  </si>
  <si>
    <t>оборудование мест для сбора пожертвования</t>
  </si>
  <si>
    <t>оплата труда</t>
  </si>
  <si>
    <t xml:space="preserve">налоги и взносы </t>
  </si>
  <si>
    <t>налоги и взносы</t>
  </si>
  <si>
    <t>Итого по благотворительным пожертвованиям:</t>
  </si>
  <si>
    <t>услуги банка</t>
  </si>
  <si>
    <t>Поступило средств:</t>
  </si>
  <si>
    <t>2. Приобетения в игровую комнату в ОКБ:</t>
  </si>
  <si>
    <t>игрушки, цветная бумага, развивающие товары и пр.</t>
  </si>
  <si>
    <t>6. Ремонт,  содержание и оборудование  помещения под детский реабилитационный центр "Алёнка":</t>
  </si>
  <si>
    <t>Поступление с благотворительных акций:</t>
  </si>
  <si>
    <t>содержание копировальной техники</t>
  </si>
  <si>
    <t>Поступление денежных средств на расчётный счёт фонда; из стеклянных кубов, установленных в магазинах, аптеках и с проведённых акций</t>
  </si>
  <si>
    <t>НАДЕЕМСЯ НА ДАЛЬНЕЙШЕЕ СОТРУДНИЧЕСТВО!</t>
  </si>
  <si>
    <t>акция "Купил - подарил" (соки,пеленки,салфетки,порошок)</t>
  </si>
  <si>
    <t>3. Для проведения акций и оборудование мест для сбора пожертвований:</t>
  </si>
  <si>
    <t>оплата за охрану имущества, мониторинг и техническое обслуживание ОС ул. Мичурина 43/1</t>
  </si>
  <si>
    <t>оборудование центра</t>
  </si>
  <si>
    <t>11. Расход по проекту  "Лечебный смех":</t>
  </si>
  <si>
    <t>оплата услуг ПэйОнлайн</t>
  </si>
  <si>
    <t>медикаменты, мед.услуги,мед.принадлеж.</t>
  </si>
  <si>
    <t xml:space="preserve">Большое спасибо за участие: </t>
  </si>
  <si>
    <t>Большое спасибо тем, кто лично приносил деньги в офис фонда и</t>
  </si>
  <si>
    <t>передавал деньги лично в руки председателю фонда Елене Алексеевне.</t>
  </si>
  <si>
    <t>Поступления на расчётный счёт</t>
  </si>
  <si>
    <t>Электронный перевод payOnline</t>
  </si>
  <si>
    <t>7. Для административно-хозяйственной деятельности:</t>
  </si>
  <si>
    <t>8. Оплата труда штатных сотрудников:</t>
  </si>
  <si>
    <t>Поступления через банковскую карту</t>
  </si>
  <si>
    <t>кубы Сбербанк России</t>
  </si>
  <si>
    <t>кубы "ХозСити"</t>
  </si>
  <si>
    <t>кубы в аптеках, магазинах</t>
  </si>
  <si>
    <t>расходы по экспресс-почте</t>
  </si>
  <si>
    <t>канцтовары</t>
  </si>
  <si>
    <t>кубы Томсктелекома</t>
  </si>
  <si>
    <t>кубы Антонов Двор</t>
  </si>
  <si>
    <t>хоз.расходы</t>
  </si>
  <si>
    <t>Акция "Купил - подарил" в денежном выражении</t>
  </si>
  <si>
    <t>Акция "Купил - подарил" в натуральном выражении</t>
  </si>
  <si>
    <t>акция "Нам не все равно"</t>
  </si>
  <si>
    <t>кубы М-Видео</t>
  </si>
  <si>
    <t xml:space="preserve">1. Средства по уходу в гематологическом блоке ОКБ: </t>
  </si>
  <si>
    <t>выплата пособия по уходу за ребенком до 1,5 лет, единовременное при рождении ребенка</t>
  </si>
  <si>
    <t>оплата за белковое питание</t>
  </si>
  <si>
    <t>оплата за подддержку сайта fond-alena.ru</t>
  </si>
  <si>
    <t>оплата анализов</t>
  </si>
  <si>
    <t>СМС - номер 2420 "РИБ"</t>
  </si>
  <si>
    <t xml:space="preserve">принесли в офис, в т.ч.: </t>
  </si>
  <si>
    <t>9. Расход по гранту "Проводники добра":</t>
  </si>
  <si>
    <t>10. Расход по гранту "Проводники добра": софинансирование</t>
  </si>
  <si>
    <t>Илья Сергеевич</t>
  </si>
  <si>
    <t>Екатерина Сергеевна</t>
  </si>
  <si>
    <t>Гульжан Мухытовна</t>
  </si>
  <si>
    <t>Шим Александра</t>
  </si>
  <si>
    <t>Людмила Владимировна</t>
  </si>
  <si>
    <t>Стрельникова И.В.</t>
  </si>
  <si>
    <t>Станислав Евгеньевич</t>
  </si>
  <si>
    <t>Айганым Кайрулаевна</t>
  </si>
  <si>
    <t>Юлия Валерьевна</t>
  </si>
  <si>
    <t>Денис Сергеевич</t>
  </si>
  <si>
    <t>Мария Николаевна</t>
  </si>
  <si>
    <t>Алексей Анатольевич</t>
  </si>
  <si>
    <t>Дмитрий Владимирович</t>
  </si>
  <si>
    <t>Юлия Анатольевна</t>
  </si>
  <si>
    <t>Михаил Вадимович</t>
  </si>
  <si>
    <t>Антон Викторович</t>
  </si>
  <si>
    <t>Светлана Евгеньевна</t>
  </si>
  <si>
    <t>Мария Александровна</t>
  </si>
  <si>
    <t>Светлана Викторовна</t>
  </si>
  <si>
    <t>ООО РНКО "РИБ"</t>
  </si>
  <si>
    <t>ИП Базанова Ирина Николаевна</t>
  </si>
  <si>
    <t>ООО "Бухгалтерия"</t>
  </si>
  <si>
    <t>ООО "Гранд-Алко"</t>
  </si>
  <si>
    <t>ООО "СИБИРЬ-ФОРУМ"</t>
  </si>
  <si>
    <t>ИП Важенин Александр Петрович</t>
  </si>
  <si>
    <t>неизвестный</t>
  </si>
  <si>
    <t>Виктор Анатольевич</t>
  </si>
  <si>
    <t>Нина Владимировна</t>
  </si>
  <si>
    <t>Виктория Николаевна</t>
  </si>
  <si>
    <t>Ирина Петровна</t>
  </si>
  <si>
    <t>Наталья Викторовна</t>
  </si>
  <si>
    <t>Марина Викторовна</t>
  </si>
  <si>
    <t>ИП Котова Татьяна Викторовна</t>
  </si>
  <si>
    <t>оплата за услуги организации доставки груза</t>
  </si>
  <si>
    <t>Отчёт -сентябрь 2015</t>
  </si>
  <si>
    <t>7715-простой номер благотворительности</t>
  </si>
  <si>
    <t>оплата за подготовку стройплощадки, земельные работы,устр-во фундам. здания детского реабилит. центра</t>
  </si>
  <si>
    <t>оплата за проведение авторского надзора по объекту детского реабилит. центра</t>
  </si>
  <si>
    <t>оплата зразработки рабочего проекта здания детского реабилит. центра</t>
  </si>
  <si>
    <t>сотрудники УМП ТОМСКСТРОЙЗАКАЗЧИК</t>
  </si>
  <si>
    <t>Иванов Иван Иванович</t>
  </si>
  <si>
    <t>Альфия Накиповна</t>
  </si>
  <si>
    <t>Алина Данифовна</t>
  </si>
  <si>
    <t>Ольга Владимировна</t>
  </si>
  <si>
    <t>Татьяна Петровна</t>
  </si>
  <si>
    <t>Анастасия Викторовна</t>
  </si>
  <si>
    <t>Евгений Валентинович</t>
  </si>
  <si>
    <t>Оксана Геннадиевна</t>
  </si>
  <si>
    <t>Константин Степанович</t>
  </si>
  <si>
    <t>Альфия Салеховна</t>
  </si>
  <si>
    <t>Мария Валерьевна</t>
  </si>
  <si>
    <t>Ольга Анатольевна</t>
  </si>
  <si>
    <t>Александр Николаевич</t>
  </si>
  <si>
    <t>Марина Николаевна</t>
  </si>
  <si>
    <t>Юрий Васильевич</t>
  </si>
  <si>
    <t>Дмитрий Александрович</t>
  </si>
  <si>
    <t>Анна Викторовна</t>
  </si>
  <si>
    <t>Ирина Викентьевна</t>
  </si>
  <si>
    <t>Любовь Александровна</t>
  </si>
  <si>
    <t>Александр Васильевич</t>
  </si>
  <si>
    <t>Ирина Викторовна</t>
  </si>
  <si>
    <t>Оксана Валериевна</t>
  </si>
  <si>
    <t>Наталья Петровна</t>
  </si>
  <si>
    <t>Ульяна Сергеевна</t>
  </si>
  <si>
    <t>Наташа Александровна</t>
  </si>
  <si>
    <t>Галия Темерхановна</t>
  </si>
  <si>
    <t>Ксения Игоревна</t>
  </si>
  <si>
    <t>Ирина Николаевна</t>
  </si>
  <si>
    <t>Полина Викторовна</t>
  </si>
  <si>
    <t>Анастасия Александровна</t>
  </si>
  <si>
    <t>электронный перевод pay Online П-301</t>
  </si>
  <si>
    <t>ООО "Технологии комфорта"</t>
  </si>
  <si>
    <t>ООО "ЕВРАЗИЯ"</t>
  </si>
  <si>
    <t>ТРОО "ФММГПД"</t>
  </si>
  <si>
    <t>ИП Григорьев Андрей Юрьевич</t>
  </si>
  <si>
    <t>СПК "Кривошеинский"</t>
  </si>
  <si>
    <t>ООО "Ключевая вода"</t>
  </si>
  <si>
    <t>ИП Харченко Наталья Викторовна</t>
  </si>
  <si>
    <t>ООО "СЦ "Визит"</t>
  </si>
  <si>
    <t>Евгений</t>
  </si>
  <si>
    <t>Акция сотрудники ТЭК в день машиностроения детям</t>
  </si>
  <si>
    <t>Акция от фотографии в помощь</t>
  </si>
  <si>
    <t>Акция  День томича</t>
  </si>
  <si>
    <t>Акция Гаражная распродажа</t>
  </si>
  <si>
    <t>Акция Благотворительный забег</t>
  </si>
  <si>
    <t>Гамоля Арсений</t>
  </si>
  <si>
    <t>Прокопьев Данил</t>
  </si>
  <si>
    <t>Скирневская</t>
  </si>
  <si>
    <t>детское питание</t>
  </si>
  <si>
    <t>подарок имениннику</t>
  </si>
  <si>
    <t>страхование реабилитационного центра</t>
  </si>
  <si>
    <t>обучение специалистов центра</t>
  </si>
  <si>
    <t>12.  Расход по проекту  "Клевер"</t>
  </si>
  <si>
    <t>13.  Иные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</si>
</sst>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6" fillId="0" borderId="1" xfId="0" applyFont="1" applyBorder="1" applyAlignment="1">
      <alignment horizontal="left"/>
    </xf>
    <xf numFmtId="0" fontId="0" fillId="0" borderId="2" xfId="0" applyBorder="1" applyAlignment="1"/>
    <xf numFmtId="0" fontId="7" fillId="0" borderId="0" xfId="0" applyFont="1"/>
    <xf numFmtId="0" fontId="4" fillId="3" borderId="1" xfId="0" applyFont="1" applyFill="1" applyBorder="1" applyAlignment="1">
      <alignment horizontal="center"/>
    </xf>
    <xf numFmtId="0" fontId="6" fillId="0" borderId="1" xfId="0" applyFont="1" applyBorder="1"/>
    <xf numFmtId="0" fontId="2" fillId="2" borderId="3" xfId="0" applyFont="1" applyFill="1" applyBorder="1" applyAlignment="1">
      <alignment horizontal="left"/>
    </xf>
    <xf numFmtId="2" fontId="3" fillId="0" borderId="0" xfId="0" applyNumberFormat="1" applyFont="1" applyAlignment="1">
      <alignment vertical="top" wrapText="1"/>
    </xf>
    <xf numFmtId="0" fontId="0" fillId="0" borderId="5" xfId="0" applyBorder="1" applyAlignment="1"/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7" fillId="0" borderId="0" xfId="0" applyNumberFormat="1" applyFont="1"/>
    <xf numFmtId="4" fontId="2" fillId="4" borderId="0" xfId="0" applyNumberFormat="1" applyFont="1" applyFill="1" applyAlignment="1">
      <alignment horizontal="center"/>
    </xf>
    <xf numFmtId="0" fontId="0" fillId="0" borderId="0" xfId="0" applyFill="1"/>
    <xf numFmtId="4" fontId="2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2" fontId="2" fillId="0" borderId="6" xfId="0" applyNumberFormat="1" applyFont="1" applyBorder="1" applyAlignment="1">
      <alignment horizontal="center"/>
    </xf>
    <xf numFmtId="0" fontId="0" fillId="4" borderId="9" xfId="0" applyFill="1" applyBorder="1"/>
    <xf numFmtId="0" fontId="0" fillId="4" borderId="0" xfId="0" applyFill="1" applyBorder="1"/>
    <xf numFmtId="2" fontId="2" fillId="4" borderId="9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9" xfId="0" applyBorder="1"/>
    <xf numFmtId="2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2" xfId="0" applyFill="1" applyBorder="1"/>
    <xf numFmtId="0" fontId="0" fillId="0" borderId="8" xfId="0" applyBorder="1" applyAlignment="1">
      <alignment horizontal="center"/>
    </xf>
    <xf numFmtId="2" fontId="0" fillId="0" borderId="0" xfId="0" applyNumberFormat="1"/>
    <xf numFmtId="2" fontId="2" fillId="4" borderId="0" xfId="0" applyNumberFormat="1" applyFont="1" applyFill="1" applyBorder="1" applyAlignment="1">
      <alignment horizontal="center"/>
    </xf>
    <xf numFmtId="0" fontId="0" fillId="4" borderId="9" xfId="0" applyFill="1" applyBorder="1" applyAlignment="1"/>
    <xf numFmtId="0" fontId="0" fillId="0" borderId="0" xfId="0" applyAlignment="1"/>
    <xf numFmtId="0" fontId="1" fillId="0" borderId="0" xfId="0" applyFont="1" applyBorder="1"/>
    <xf numFmtId="0" fontId="0" fillId="4" borderId="9" xfId="0" applyFont="1" applyFill="1" applyBorder="1"/>
    <xf numFmtId="0" fontId="0" fillId="4" borderId="0" xfId="0" applyFont="1" applyFill="1" applyBorder="1"/>
    <xf numFmtId="0" fontId="0" fillId="4" borderId="2" xfId="0" applyFont="1" applyFill="1" applyBorder="1"/>
    <xf numFmtId="0" fontId="0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2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2" fontId="2" fillId="0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/>
    <xf numFmtId="0" fontId="0" fillId="5" borderId="1" xfId="0" applyFill="1" applyBorder="1"/>
    <xf numFmtId="4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" borderId="4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4" borderId="9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9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4" borderId="9" xfId="0" applyFont="1" applyFill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3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" xfId="0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"/>
  <sheetViews>
    <sheetView tabSelected="1" topLeftCell="A139" workbookViewId="0">
      <selection activeCell="N151" sqref="N151"/>
    </sheetView>
  </sheetViews>
  <sheetFormatPr defaultRowHeight="15" x14ac:dyDescent="0.25"/>
  <cols>
    <col min="1" max="1" width="7.28515625" customWidth="1"/>
    <col min="6" max="6" width="10.7109375" customWidth="1"/>
    <col min="7" max="7" width="9.140625" hidden="1" customWidth="1"/>
    <col min="8" max="8" width="18.42578125" customWidth="1"/>
    <col min="9" max="9" width="9.42578125" customWidth="1"/>
    <col min="10" max="10" width="13.7109375" customWidth="1"/>
    <col min="11" max="11" width="10.5703125" customWidth="1"/>
  </cols>
  <sheetData>
    <row r="1" spans="1:10" ht="23.25" x14ac:dyDescent="0.35">
      <c r="C1" s="169" t="s">
        <v>102</v>
      </c>
      <c r="D1" s="169"/>
      <c r="E1" s="169"/>
      <c r="F1" s="169"/>
      <c r="G1" s="169"/>
      <c r="H1" s="169"/>
    </row>
    <row r="3" spans="1:10" s="16" customFormat="1" ht="18" customHeight="1" x14ac:dyDescent="0.25">
      <c r="A3" s="170" t="s">
        <v>30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16" customFormat="1" ht="15" customHeight="1" x14ac:dyDescent="0.25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s="16" customFormat="1" ht="15" customHeight="1" x14ac:dyDescent="0.25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7" spans="1:10" ht="15.75" x14ac:dyDescent="0.25">
      <c r="A7" s="3" t="s">
        <v>24</v>
      </c>
      <c r="B7" s="3"/>
      <c r="C7" s="3"/>
      <c r="H7" s="25">
        <f>SUM(H9,H20,H22,H31)</f>
        <v>1223355.49</v>
      </c>
      <c r="I7" s="18" t="s">
        <v>12</v>
      </c>
    </row>
    <row r="8" spans="1:10" x14ac:dyDescent="0.25">
      <c r="A8" s="2"/>
      <c r="B8" s="2"/>
      <c r="C8" s="2"/>
      <c r="H8" s="26"/>
    </row>
    <row r="9" spans="1:10" ht="15.75" x14ac:dyDescent="0.25">
      <c r="A9" s="29"/>
      <c r="B9" s="164" t="s">
        <v>0</v>
      </c>
      <c r="C9" s="165"/>
      <c r="D9" s="165"/>
      <c r="E9" s="165"/>
      <c r="F9" s="166"/>
      <c r="G9" s="71"/>
      <c r="H9" s="72">
        <f>H11+H12+H13+H14+H15+H16+H17+H18</f>
        <v>380408.11</v>
      </c>
      <c r="I9" s="73" t="s">
        <v>12</v>
      </c>
      <c r="J9" s="70"/>
    </row>
    <row r="10" spans="1:10" ht="27" customHeight="1" x14ac:dyDescent="0.25">
      <c r="A10" s="29"/>
      <c r="B10" s="154" t="s">
        <v>65</v>
      </c>
      <c r="C10" s="171"/>
      <c r="D10" s="171"/>
      <c r="E10" s="171"/>
      <c r="F10" s="172"/>
      <c r="G10" s="57"/>
      <c r="H10" s="85"/>
      <c r="I10" s="58" t="s">
        <v>12</v>
      </c>
    </row>
    <row r="11" spans="1:10" ht="27" customHeight="1" x14ac:dyDescent="0.25">
      <c r="A11" s="29"/>
      <c r="B11" s="154" t="s">
        <v>147</v>
      </c>
      <c r="C11" s="140"/>
      <c r="D11" s="140"/>
      <c r="E11" s="140"/>
      <c r="F11" s="141"/>
      <c r="G11" s="57"/>
      <c r="H11" s="85">
        <v>133000</v>
      </c>
      <c r="I11" s="58" t="s">
        <v>12</v>
      </c>
    </row>
    <row r="12" spans="1:10" ht="27" customHeight="1" x14ac:dyDescent="0.25">
      <c r="A12" s="29"/>
      <c r="B12" s="154"/>
      <c r="C12" s="140"/>
      <c r="D12" s="140"/>
      <c r="E12" s="140"/>
      <c r="F12" s="141"/>
      <c r="G12" s="57"/>
      <c r="H12" s="85">
        <v>26000</v>
      </c>
      <c r="I12" s="58" t="s">
        <v>12</v>
      </c>
    </row>
    <row r="13" spans="1:10" ht="15" customHeight="1" x14ac:dyDescent="0.25">
      <c r="A13" s="29"/>
      <c r="B13" s="173" t="s">
        <v>47</v>
      </c>
      <c r="C13" s="174"/>
      <c r="D13" s="174"/>
      <c r="E13" s="174"/>
      <c r="F13" s="175"/>
      <c r="G13" s="59"/>
      <c r="H13" s="86">
        <v>31856</v>
      </c>
      <c r="I13" s="58" t="s">
        <v>12</v>
      </c>
    </row>
    <row r="14" spans="1:10" ht="15" customHeight="1" x14ac:dyDescent="0.25">
      <c r="A14" s="29"/>
      <c r="B14" s="173" t="s">
        <v>58</v>
      </c>
      <c r="C14" s="174"/>
      <c r="D14" s="174"/>
      <c r="E14" s="174"/>
      <c r="F14" s="175"/>
      <c r="G14" s="59"/>
      <c r="H14" s="86">
        <v>9850</v>
      </c>
      <c r="I14" s="58" t="s">
        <v>12</v>
      </c>
    </row>
    <row r="15" spans="1:10" ht="15.75" x14ac:dyDescent="0.25">
      <c r="A15" s="29"/>
      <c r="B15" s="173" t="s">
        <v>48</v>
      </c>
      <c r="C15" s="174"/>
      <c r="D15" s="174"/>
      <c r="E15" s="174"/>
      <c r="F15" s="175"/>
      <c r="G15" s="59"/>
      <c r="H15" s="85">
        <v>46000.65</v>
      </c>
      <c r="I15" s="58" t="s">
        <v>12</v>
      </c>
    </row>
    <row r="16" spans="1:10" ht="15.75" x14ac:dyDescent="0.25">
      <c r="A16" s="29"/>
      <c r="B16" s="173" t="s">
        <v>52</v>
      </c>
      <c r="C16" s="174"/>
      <c r="D16" s="174"/>
      <c r="E16" s="174"/>
      <c r="F16" s="175"/>
      <c r="G16" s="59"/>
      <c r="H16" s="85">
        <v>23746.23</v>
      </c>
      <c r="I16" s="58" t="s">
        <v>12</v>
      </c>
    </row>
    <row r="17" spans="1:10" ht="15.75" x14ac:dyDescent="0.25">
      <c r="A17" s="29"/>
      <c r="B17" s="173" t="s">
        <v>53</v>
      </c>
      <c r="C17" s="174"/>
      <c r="D17" s="174"/>
      <c r="E17" s="174"/>
      <c r="F17" s="175"/>
      <c r="G17" s="59"/>
      <c r="H17" s="85">
        <v>35800</v>
      </c>
      <c r="I17" s="58" t="s">
        <v>12</v>
      </c>
    </row>
    <row r="18" spans="1:10" ht="15.75" x14ac:dyDescent="0.25">
      <c r="A18" s="29"/>
      <c r="B18" s="182" t="s">
        <v>49</v>
      </c>
      <c r="C18" s="182"/>
      <c r="D18" s="182"/>
      <c r="E18" s="182"/>
      <c r="F18" s="182"/>
      <c r="G18" s="4"/>
      <c r="H18" s="87">
        <v>74155.23</v>
      </c>
      <c r="I18" s="58" t="s">
        <v>12</v>
      </c>
    </row>
    <row r="19" spans="1:10" ht="15.75" x14ac:dyDescent="0.25">
      <c r="A19" s="29"/>
      <c r="B19" s="68"/>
      <c r="C19" s="68"/>
      <c r="D19" s="68"/>
      <c r="E19" s="68"/>
      <c r="F19" s="68"/>
      <c r="G19" s="82"/>
      <c r="H19" s="69"/>
      <c r="I19" s="61"/>
    </row>
    <row r="20" spans="1:10" ht="15.75" x14ac:dyDescent="0.25">
      <c r="A20" s="29"/>
      <c r="B20" s="183" t="s">
        <v>46</v>
      </c>
      <c r="C20" s="183"/>
      <c r="D20" s="183"/>
      <c r="E20" s="183"/>
      <c r="F20" s="183"/>
      <c r="G20" s="74"/>
      <c r="H20" s="72">
        <f>H21</f>
        <v>62000</v>
      </c>
      <c r="I20" s="73" t="s">
        <v>12</v>
      </c>
    </row>
    <row r="21" spans="1:10" ht="15.75" x14ac:dyDescent="0.25">
      <c r="A21" s="29"/>
      <c r="B21" s="76"/>
      <c r="C21" s="76"/>
      <c r="D21" s="76"/>
      <c r="E21" s="76"/>
      <c r="F21" s="76"/>
      <c r="G21" s="81"/>
      <c r="H21" s="88">
        <v>62000</v>
      </c>
      <c r="I21" s="58" t="s">
        <v>12</v>
      </c>
    </row>
    <row r="22" spans="1:10" ht="15.75" x14ac:dyDescent="0.25">
      <c r="A22" s="29"/>
      <c r="B22" s="183" t="s">
        <v>28</v>
      </c>
      <c r="C22" s="183"/>
      <c r="D22" s="183"/>
      <c r="E22" s="183"/>
      <c r="F22" s="183"/>
      <c r="G22" s="71"/>
      <c r="H22" s="72">
        <f>H23+H24+H25+H26+H27+H28+H29</f>
        <v>339595</v>
      </c>
      <c r="I22" s="73" t="s">
        <v>12</v>
      </c>
    </row>
    <row r="23" spans="1:10" ht="27" customHeight="1" x14ac:dyDescent="0.25">
      <c r="A23" s="29"/>
      <c r="B23" s="158" t="s">
        <v>148</v>
      </c>
      <c r="C23" s="159"/>
      <c r="D23" s="159"/>
      <c r="E23" s="159"/>
      <c r="F23" s="159"/>
      <c r="G23" s="160"/>
      <c r="H23" s="85">
        <v>40845</v>
      </c>
      <c r="I23" s="60" t="s">
        <v>12</v>
      </c>
    </row>
    <row r="24" spans="1:10" ht="15.75" customHeight="1" x14ac:dyDescent="0.25">
      <c r="A24" s="29"/>
      <c r="B24" s="161" t="s">
        <v>55</v>
      </c>
      <c r="C24" s="162"/>
      <c r="D24" s="162"/>
      <c r="E24" s="162"/>
      <c r="F24" s="162"/>
      <c r="G24" s="163"/>
      <c r="H24" s="85">
        <v>58400</v>
      </c>
      <c r="I24" s="58" t="s">
        <v>12</v>
      </c>
    </row>
    <row r="25" spans="1:10" ht="15.75" customHeight="1" x14ac:dyDescent="0.25">
      <c r="A25" s="29"/>
      <c r="B25" s="161" t="s">
        <v>56</v>
      </c>
      <c r="C25" s="162"/>
      <c r="D25" s="162"/>
      <c r="E25" s="162"/>
      <c r="F25" s="162"/>
      <c r="G25" s="163"/>
      <c r="H25" s="85">
        <v>109500</v>
      </c>
      <c r="I25" s="58" t="s">
        <v>12</v>
      </c>
    </row>
    <row r="26" spans="1:10" ht="15.75" customHeight="1" x14ac:dyDescent="0.25">
      <c r="A26" s="29"/>
      <c r="B26" s="158" t="s">
        <v>149</v>
      </c>
      <c r="C26" s="159"/>
      <c r="D26" s="159"/>
      <c r="E26" s="159"/>
      <c r="F26" s="159"/>
      <c r="G26" s="160"/>
      <c r="H26" s="85">
        <v>5650</v>
      </c>
      <c r="I26" s="60" t="s">
        <v>12</v>
      </c>
    </row>
    <row r="27" spans="1:10" ht="15.75" customHeight="1" x14ac:dyDescent="0.25">
      <c r="A27" s="29"/>
      <c r="B27" s="158" t="s">
        <v>150</v>
      </c>
      <c r="C27" s="159"/>
      <c r="D27" s="159"/>
      <c r="E27" s="159"/>
      <c r="F27" s="159"/>
      <c r="G27" s="160"/>
      <c r="H27" s="85">
        <v>7150</v>
      </c>
      <c r="I27" s="60" t="s">
        <v>12</v>
      </c>
    </row>
    <row r="28" spans="1:10" ht="15.75" customHeight="1" x14ac:dyDescent="0.25">
      <c r="A28" s="29"/>
      <c r="B28" s="161" t="s">
        <v>151</v>
      </c>
      <c r="C28" s="162"/>
      <c r="D28" s="162"/>
      <c r="E28" s="162"/>
      <c r="F28" s="162"/>
      <c r="G28" s="163"/>
      <c r="H28" s="85">
        <v>82900</v>
      </c>
      <c r="I28" s="60" t="s">
        <v>12</v>
      </c>
    </row>
    <row r="29" spans="1:10" ht="15.75" customHeight="1" x14ac:dyDescent="0.25">
      <c r="A29" s="29"/>
      <c r="B29" s="161" t="s">
        <v>152</v>
      </c>
      <c r="C29" s="162"/>
      <c r="D29" s="162"/>
      <c r="E29" s="162"/>
      <c r="F29" s="162"/>
      <c r="G29" s="163"/>
      <c r="H29" s="85">
        <v>35150</v>
      </c>
      <c r="I29" s="60" t="s">
        <v>12</v>
      </c>
    </row>
    <row r="30" spans="1:10" ht="15.75" x14ac:dyDescent="0.25">
      <c r="A30" s="29"/>
      <c r="B30" s="29"/>
      <c r="C30" s="77"/>
      <c r="D30" s="77"/>
      <c r="E30" s="77"/>
      <c r="F30" s="77"/>
      <c r="G30" s="77"/>
      <c r="H30" s="30"/>
      <c r="I30" s="18"/>
    </row>
    <row r="31" spans="1:10" ht="15.75" x14ac:dyDescent="0.25">
      <c r="A31" s="29"/>
      <c r="B31" s="164" t="s">
        <v>42</v>
      </c>
      <c r="C31" s="165"/>
      <c r="D31" s="165"/>
      <c r="E31" s="165"/>
      <c r="F31" s="166"/>
      <c r="G31" s="75"/>
      <c r="H31" s="72">
        <f>SUM(H32:H37)</f>
        <v>441352.38000000006</v>
      </c>
      <c r="I31" s="73" t="s">
        <v>12</v>
      </c>
      <c r="J31" s="70"/>
    </row>
    <row r="32" spans="1:10" ht="15.75" x14ac:dyDescent="0.25">
      <c r="A32" s="29"/>
      <c r="B32" s="153" t="s">
        <v>1</v>
      </c>
      <c r="C32" s="153"/>
      <c r="D32" s="153"/>
      <c r="E32" s="153"/>
      <c r="F32" s="153"/>
      <c r="G32" s="57"/>
      <c r="H32" s="85">
        <f>234482.27-13000-62000</f>
        <v>159482.26999999999</v>
      </c>
      <c r="I32" s="58" t="s">
        <v>12</v>
      </c>
    </row>
    <row r="33" spans="1:10" ht="15.75" x14ac:dyDescent="0.25">
      <c r="A33" s="29"/>
      <c r="B33" s="153" t="s">
        <v>2</v>
      </c>
      <c r="C33" s="153"/>
      <c r="D33" s="153"/>
      <c r="E33" s="153"/>
      <c r="F33" s="153"/>
      <c r="G33" s="57"/>
      <c r="H33" s="85">
        <f>94185.87-15200</f>
        <v>78985.87</v>
      </c>
      <c r="I33" s="58" t="s">
        <v>12</v>
      </c>
    </row>
    <row r="34" spans="1:10" ht="15.75" customHeight="1" x14ac:dyDescent="0.25">
      <c r="A34" s="29"/>
      <c r="B34" s="154" t="s">
        <v>57</v>
      </c>
      <c r="C34" s="140"/>
      <c r="D34" s="140"/>
      <c r="E34" s="140"/>
      <c r="F34" s="141"/>
      <c r="G34" s="57"/>
      <c r="H34" s="85">
        <f>13000+15200</f>
        <v>28200</v>
      </c>
      <c r="I34" s="58" t="s">
        <v>12</v>
      </c>
    </row>
    <row r="35" spans="1:10" ht="14.25" customHeight="1" x14ac:dyDescent="0.25">
      <c r="A35" s="29"/>
      <c r="B35" s="155" t="s">
        <v>64</v>
      </c>
      <c r="C35" s="156"/>
      <c r="D35" s="156"/>
      <c r="E35" s="156"/>
      <c r="F35" s="156"/>
      <c r="G35" s="57"/>
      <c r="H35" s="85">
        <v>10083.299999999999</v>
      </c>
      <c r="I35" s="58" t="s">
        <v>12</v>
      </c>
    </row>
    <row r="36" spans="1:10" ht="15.75" x14ac:dyDescent="0.25">
      <c r="A36" s="29"/>
      <c r="B36" s="153" t="s">
        <v>43</v>
      </c>
      <c r="C36" s="153"/>
      <c r="D36" s="153"/>
      <c r="E36" s="153"/>
      <c r="F36" s="153"/>
      <c r="G36" s="4"/>
      <c r="H36" s="87">
        <v>157182.1</v>
      </c>
      <c r="I36" s="58" t="s">
        <v>12</v>
      </c>
    </row>
    <row r="37" spans="1:10" ht="17.25" customHeight="1" x14ac:dyDescent="0.25">
      <c r="A37" s="29"/>
      <c r="B37" s="154" t="s">
        <v>103</v>
      </c>
      <c r="C37" s="171"/>
      <c r="D37" s="171"/>
      <c r="E37" s="171"/>
      <c r="F37" s="172"/>
      <c r="G37" s="4"/>
      <c r="H37" s="87">
        <v>7418.84</v>
      </c>
      <c r="I37" s="58" t="s">
        <v>12</v>
      </c>
    </row>
    <row r="38" spans="1:10" ht="15.75" x14ac:dyDescent="0.25">
      <c r="B38" s="167"/>
      <c r="C38" s="167"/>
      <c r="D38" s="167"/>
      <c r="E38" s="167"/>
      <c r="F38" s="167"/>
      <c r="H38" s="25"/>
      <c r="I38" s="18"/>
    </row>
    <row r="39" spans="1:10" ht="15.75" x14ac:dyDescent="0.25">
      <c r="A39" s="3" t="s">
        <v>4</v>
      </c>
      <c r="B39" s="3"/>
      <c r="C39" s="3"/>
      <c r="D39" s="3"/>
      <c r="E39" s="3"/>
      <c r="F39" s="3"/>
      <c r="G39" s="3"/>
      <c r="I39" s="18"/>
    </row>
    <row r="40" spans="1:10" ht="15.75" x14ac:dyDescent="0.25">
      <c r="A40" s="29"/>
      <c r="B40" s="167" t="s">
        <v>153</v>
      </c>
      <c r="C40" s="167"/>
      <c r="D40" s="167"/>
      <c r="E40" s="167"/>
      <c r="F40" s="167"/>
      <c r="G40" s="29"/>
      <c r="H40" s="30">
        <v>200000</v>
      </c>
      <c r="I40" s="18" t="s">
        <v>12</v>
      </c>
    </row>
    <row r="41" spans="1:10" s="50" customFormat="1" ht="15.75" x14ac:dyDescent="0.25">
      <c r="A41" s="31"/>
      <c r="B41" s="168" t="s">
        <v>154</v>
      </c>
      <c r="C41" s="168"/>
      <c r="D41" s="168"/>
      <c r="E41" s="168"/>
      <c r="F41" s="168"/>
      <c r="G41" s="32"/>
      <c r="H41" s="28">
        <v>200000</v>
      </c>
      <c r="I41" s="33" t="s">
        <v>12</v>
      </c>
    </row>
    <row r="42" spans="1:10" s="50" customFormat="1" ht="15.75" x14ac:dyDescent="0.25">
      <c r="A42" s="31"/>
      <c r="B42" s="167" t="s">
        <v>155</v>
      </c>
      <c r="C42" s="167"/>
      <c r="D42" s="167"/>
      <c r="E42" s="167"/>
      <c r="F42" s="167"/>
      <c r="G42" s="32"/>
      <c r="H42" s="30">
        <v>150000</v>
      </c>
      <c r="I42" s="18" t="s">
        <v>12</v>
      </c>
    </row>
    <row r="43" spans="1:10" s="50" customFormat="1" ht="15.75" x14ac:dyDescent="0.25">
      <c r="A43" s="3" t="s">
        <v>22</v>
      </c>
      <c r="H43" s="25">
        <f>SUM(H40:H42)</f>
        <v>550000</v>
      </c>
      <c r="I43" s="18" t="s">
        <v>12</v>
      </c>
    </row>
    <row r="44" spans="1:10" s="50" customFormat="1" ht="15.75" x14ac:dyDescent="0.25">
      <c r="A44" s="3"/>
      <c r="H44" s="19"/>
    </row>
    <row r="45" spans="1:10" ht="15.75" x14ac:dyDescent="0.25">
      <c r="A45" s="1" t="s">
        <v>5</v>
      </c>
    </row>
    <row r="46" spans="1:10" ht="15.75" x14ac:dyDescent="0.25">
      <c r="A46" s="1"/>
    </row>
    <row r="47" spans="1:10" x14ac:dyDescent="0.25">
      <c r="A47" s="11" t="s">
        <v>59</v>
      </c>
      <c r="B47" s="11"/>
      <c r="C47" s="11"/>
      <c r="D47" s="11"/>
    </row>
    <row r="48" spans="1:10" ht="15.75" x14ac:dyDescent="0.25">
      <c r="A48" s="78" t="s">
        <v>6</v>
      </c>
      <c r="B48" s="7" t="s">
        <v>7</v>
      </c>
      <c r="C48" s="9"/>
      <c r="D48" s="9"/>
      <c r="E48" s="9"/>
      <c r="F48" s="9"/>
      <c r="G48" s="9"/>
      <c r="H48" s="123" t="s">
        <v>8</v>
      </c>
      <c r="I48" s="124"/>
      <c r="J48" s="125"/>
    </row>
    <row r="49" spans="1:10" ht="15.75" x14ac:dyDescent="0.25">
      <c r="A49" s="6">
        <v>1</v>
      </c>
      <c r="B49" s="136" t="s">
        <v>38</v>
      </c>
      <c r="C49" s="137"/>
      <c r="D49" s="137"/>
      <c r="E49" s="137"/>
      <c r="F49" s="137"/>
      <c r="G49" s="138"/>
      <c r="H49" s="97">
        <v>49856</v>
      </c>
      <c r="I49" s="98"/>
      <c r="J49" s="99"/>
    </row>
    <row r="50" spans="1:10" ht="15.75" x14ac:dyDescent="0.25">
      <c r="A50" s="6">
        <v>2</v>
      </c>
      <c r="B50" s="145" t="s">
        <v>63</v>
      </c>
      <c r="C50" s="140"/>
      <c r="D50" s="140"/>
      <c r="E50" s="140"/>
      <c r="F50" s="140"/>
      <c r="G50" s="89"/>
      <c r="H50" s="97">
        <v>30000</v>
      </c>
      <c r="I50" s="98"/>
      <c r="J50" s="99"/>
    </row>
    <row r="51" spans="1:10" ht="15.75" x14ac:dyDescent="0.25">
      <c r="A51" s="6">
        <v>3</v>
      </c>
      <c r="B51" s="145" t="s">
        <v>61</v>
      </c>
      <c r="C51" s="140"/>
      <c r="D51" s="140"/>
      <c r="E51" s="140"/>
      <c r="F51" s="140"/>
      <c r="G51" s="89"/>
      <c r="H51" s="97">
        <v>3795</v>
      </c>
      <c r="I51" s="98"/>
      <c r="J51" s="99"/>
    </row>
    <row r="52" spans="1:10" ht="28.5" customHeight="1" x14ac:dyDescent="0.25">
      <c r="A52" s="6">
        <v>4</v>
      </c>
      <c r="B52" s="107" t="s">
        <v>32</v>
      </c>
      <c r="C52" s="108"/>
      <c r="D52" s="108"/>
      <c r="E52" s="108"/>
      <c r="F52" s="108"/>
      <c r="G52" s="109"/>
      <c r="H52" s="97">
        <v>109500</v>
      </c>
      <c r="I52" s="98"/>
      <c r="J52" s="99"/>
    </row>
    <row r="53" spans="1:10" ht="15.75" x14ac:dyDescent="0.25">
      <c r="A53" s="6">
        <v>5</v>
      </c>
      <c r="B53" s="136" t="s">
        <v>14</v>
      </c>
      <c r="C53" s="137"/>
      <c r="D53" s="137"/>
      <c r="E53" s="137"/>
      <c r="F53" s="137"/>
      <c r="G53" s="138"/>
      <c r="H53" s="97">
        <v>28795</v>
      </c>
      <c r="I53" s="98"/>
      <c r="J53" s="99"/>
    </row>
    <row r="54" spans="1:10" ht="15.75" x14ac:dyDescent="0.25">
      <c r="A54" s="6"/>
      <c r="B54" s="79"/>
      <c r="C54" s="80"/>
      <c r="D54" s="80"/>
      <c r="E54" s="80"/>
      <c r="F54" s="80"/>
      <c r="G54" s="80"/>
      <c r="H54" s="10" t="s">
        <v>3</v>
      </c>
      <c r="I54" s="179">
        <f>SUM(H49:H53)</f>
        <v>221946</v>
      </c>
      <c r="J54" s="179"/>
    </row>
    <row r="57" spans="1:10" x14ac:dyDescent="0.25">
      <c r="A57" s="11" t="s">
        <v>25</v>
      </c>
      <c r="B57" s="11"/>
      <c r="C57" s="11"/>
      <c r="D57" s="11"/>
    </row>
    <row r="58" spans="1:10" ht="15.75" x14ac:dyDescent="0.25">
      <c r="A58" s="78" t="s">
        <v>6</v>
      </c>
      <c r="B58" s="7" t="s">
        <v>7</v>
      </c>
      <c r="C58" s="9"/>
      <c r="D58" s="9"/>
      <c r="E58" s="9"/>
      <c r="F58" s="9"/>
      <c r="G58" s="9"/>
      <c r="H58" s="157" t="s">
        <v>8</v>
      </c>
      <c r="I58" s="157"/>
      <c r="J58" s="157"/>
    </row>
    <row r="59" spans="1:10" ht="15.75" x14ac:dyDescent="0.25">
      <c r="A59" s="6">
        <v>1</v>
      </c>
      <c r="B59" s="136" t="s">
        <v>26</v>
      </c>
      <c r="C59" s="137"/>
      <c r="D59" s="137"/>
      <c r="E59" s="137"/>
      <c r="F59" s="137"/>
      <c r="G59" s="138"/>
      <c r="H59" s="97">
        <v>480</v>
      </c>
      <c r="I59" s="98"/>
      <c r="J59" s="99"/>
    </row>
    <row r="60" spans="1:10" ht="15.75" x14ac:dyDescent="0.25">
      <c r="A60" s="6">
        <v>2</v>
      </c>
      <c r="B60" s="136" t="s">
        <v>156</v>
      </c>
      <c r="C60" s="137"/>
      <c r="D60" s="137"/>
      <c r="E60" s="137"/>
      <c r="F60" s="137"/>
      <c r="G60" s="138"/>
      <c r="H60" s="176">
        <v>1743.6</v>
      </c>
      <c r="I60" s="177"/>
      <c r="J60" s="178"/>
    </row>
    <row r="61" spans="1:10" ht="15.75" x14ac:dyDescent="0.25">
      <c r="A61" s="6"/>
      <c r="B61" s="79"/>
      <c r="C61" s="80"/>
      <c r="D61" s="80"/>
      <c r="E61" s="80"/>
      <c r="F61" s="80"/>
      <c r="G61" s="80"/>
      <c r="H61" s="10" t="s">
        <v>3</v>
      </c>
      <c r="I61" s="93">
        <f>SUM(H59:J60)</f>
        <v>2223.6</v>
      </c>
      <c r="J61" s="94"/>
    </row>
    <row r="64" spans="1:10" x14ac:dyDescent="0.25">
      <c r="A64" s="11" t="s">
        <v>33</v>
      </c>
      <c r="B64" s="11"/>
      <c r="C64" s="11"/>
      <c r="D64" s="11"/>
    </row>
    <row r="65" spans="1:10" ht="15.75" x14ac:dyDescent="0.25">
      <c r="A65" s="78" t="s">
        <v>6</v>
      </c>
      <c r="B65" s="7" t="s">
        <v>7</v>
      </c>
      <c r="C65" s="9"/>
      <c r="D65" s="9"/>
      <c r="E65" s="9"/>
      <c r="F65" s="9"/>
      <c r="G65" s="9"/>
      <c r="H65" s="157" t="s">
        <v>8</v>
      </c>
      <c r="I65" s="157"/>
      <c r="J65" s="157"/>
    </row>
    <row r="66" spans="1:10" ht="15.75" x14ac:dyDescent="0.25">
      <c r="A66" s="6">
        <v>1</v>
      </c>
      <c r="B66" s="136" t="s">
        <v>15</v>
      </c>
      <c r="C66" s="137"/>
      <c r="D66" s="137"/>
      <c r="E66" s="137"/>
      <c r="F66" s="137"/>
      <c r="G66" s="138"/>
      <c r="H66" s="129">
        <v>1758</v>
      </c>
      <c r="I66" s="130"/>
      <c r="J66" s="131"/>
    </row>
    <row r="67" spans="1:10" ht="15.75" x14ac:dyDescent="0.25">
      <c r="A67" s="6">
        <v>2</v>
      </c>
      <c r="B67" s="136" t="s">
        <v>18</v>
      </c>
      <c r="C67" s="137"/>
      <c r="D67" s="137"/>
      <c r="E67" s="137"/>
      <c r="F67" s="137"/>
      <c r="G67" s="138"/>
      <c r="H67" s="97">
        <f>35400</f>
        <v>35400</v>
      </c>
      <c r="I67" s="98"/>
      <c r="J67" s="99"/>
    </row>
    <row r="68" spans="1:10" ht="15.75" x14ac:dyDescent="0.25">
      <c r="A68" s="6"/>
      <c r="B68" s="79"/>
      <c r="C68" s="80"/>
      <c r="D68" s="80"/>
      <c r="E68" s="80"/>
      <c r="F68" s="80"/>
      <c r="G68" s="80"/>
      <c r="H68" s="10"/>
      <c r="I68" s="93">
        <f>SUM(H66:J67)</f>
        <v>37158</v>
      </c>
      <c r="J68" s="94"/>
    </row>
    <row r="71" spans="1:10" x14ac:dyDescent="0.25">
      <c r="A71" s="126" t="s">
        <v>11</v>
      </c>
      <c r="B71" s="126"/>
      <c r="C71" s="126"/>
      <c r="D71" s="126"/>
      <c r="E71" s="126"/>
      <c r="F71" s="126"/>
      <c r="G71" s="126"/>
    </row>
    <row r="72" spans="1:10" ht="15.75" x14ac:dyDescent="0.25">
      <c r="A72" s="78" t="s">
        <v>6</v>
      </c>
      <c r="B72" s="7" t="s">
        <v>7</v>
      </c>
      <c r="C72" s="9"/>
      <c r="D72" s="9"/>
      <c r="E72" s="9"/>
      <c r="F72" s="9"/>
      <c r="G72" s="8"/>
      <c r="H72" s="157" t="s">
        <v>8</v>
      </c>
      <c r="I72" s="157"/>
      <c r="J72" s="157"/>
    </row>
    <row r="73" spans="1:10" ht="15.75" x14ac:dyDescent="0.25">
      <c r="A73" s="6">
        <v>1</v>
      </c>
      <c r="B73" s="136" t="s">
        <v>16</v>
      </c>
      <c r="C73" s="137"/>
      <c r="D73" s="137"/>
      <c r="E73" s="137"/>
      <c r="F73" s="137"/>
      <c r="G73" s="138"/>
      <c r="H73" s="97">
        <v>7999.06</v>
      </c>
      <c r="I73" s="98"/>
      <c r="J73" s="99"/>
    </row>
    <row r="74" spans="1:10" ht="15.75" x14ac:dyDescent="0.25">
      <c r="A74" s="6"/>
      <c r="B74" s="79"/>
      <c r="C74" s="80"/>
      <c r="D74" s="80"/>
      <c r="E74" s="80"/>
      <c r="F74" s="80"/>
      <c r="G74" s="80"/>
      <c r="H74" s="10" t="s">
        <v>3</v>
      </c>
      <c r="I74" s="93">
        <f>SUM(H73:J73)</f>
        <v>7999.06</v>
      </c>
      <c r="J74" s="94"/>
    </row>
    <row r="77" spans="1:10" x14ac:dyDescent="0.25">
      <c r="A77" s="126" t="s">
        <v>9</v>
      </c>
      <c r="B77" s="126"/>
      <c r="C77" s="126"/>
      <c r="D77" s="126"/>
      <c r="E77" s="126"/>
      <c r="F77" s="126"/>
    </row>
    <row r="78" spans="1:10" ht="15.75" x14ac:dyDescent="0.25">
      <c r="A78" s="78" t="s">
        <v>6</v>
      </c>
      <c r="B78" s="15" t="s">
        <v>7</v>
      </c>
      <c r="C78" s="9"/>
      <c r="D78" s="9"/>
      <c r="E78" s="9"/>
      <c r="F78" s="9"/>
      <c r="G78" s="8"/>
      <c r="H78" s="157" t="s">
        <v>8</v>
      </c>
      <c r="I78" s="157"/>
      <c r="J78" s="157"/>
    </row>
    <row r="79" spans="1:10" ht="15.75" x14ac:dyDescent="0.25">
      <c r="A79" s="6">
        <v>1</v>
      </c>
      <c r="B79" s="136" t="s">
        <v>17</v>
      </c>
      <c r="C79" s="137"/>
      <c r="D79" s="137"/>
      <c r="E79" s="137"/>
      <c r="F79" s="137"/>
      <c r="G79" s="138"/>
      <c r="H79" s="97">
        <v>8200</v>
      </c>
      <c r="I79" s="98"/>
      <c r="J79" s="99"/>
    </row>
    <row r="80" spans="1:10" ht="15.75" x14ac:dyDescent="0.25">
      <c r="A80" s="6"/>
      <c r="B80" s="79"/>
      <c r="C80" s="80"/>
      <c r="D80" s="80"/>
      <c r="E80" s="80"/>
      <c r="F80" s="80"/>
      <c r="G80" s="80"/>
      <c r="H80" s="10" t="s">
        <v>3</v>
      </c>
      <c r="I80" s="93">
        <f>H79</f>
        <v>8200</v>
      </c>
      <c r="J80" s="132"/>
    </row>
    <row r="83" spans="1:10" x14ac:dyDescent="0.25">
      <c r="A83" s="126" t="s">
        <v>27</v>
      </c>
      <c r="B83" s="126"/>
      <c r="C83" s="126"/>
      <c r="D83" s="126"/>
      <c r="E83" s="126"/>
      <c r="F83" s="126"/>
      <c r="G83" s="126"/>
      <c r="H83" s="126"/>
      <c r="I83" s="126"/>
      <c r="J83" s="126"/>
    </row>
    <row r="84" spans="1:10" ht="15.75" x14ac:dyDescent="0.25">
      <c r="A84" s="78" t="s">
        <v>6</v>
      </c>
      <c r="B84" s="123" t="s">
        <v>7</v>
      </c>
      <c r="C84" s="124"/>
      <c r="D84" s="124"/>
      <c r="E84" s="124"/>
      <c r="F84" s="124"/>
      <c r="G84" s="125"/>
      <c r="H84" s="157" t="s">
        <v>8</v>
      </c>
      <c r="I84" s="157"/>
      <c r="J84" s="157"/>
    </row>
    <row r="85" spans="1:10" ht="30.75" customHeight="1" x14ac:dyDescent="0.25">
      <c r="A85" s="13">
        <v>1</v>
      </c>
      <c r="B85" s="145" t="s">
        <v>34</v>
      </c>
      <c r="C85" s="140"/>
      <c r="D85" s="140"/>
      <c r="E85" s="140"/>
      <c r="F85" s="140"/>
      <c r="G85" s="83"/>
      <c r="H85" s="97">
        <v>3500</v>
      </c>
      <c r="I85" s="98"/>
      <c r="J85" s="99"/>
    </row>
    <row r="86" spans="1:10" ht="15.75" customHeight="1" x14ac:dyDescent="0.25">
      <c r="A86" s="13">
        <v>2</v>
      </c>
      <c r="B86" s="145" t="s">
        <v>35</v>
      </c>
      <c r="C86" s="140"/>
      <c r="D86" s="140"/>
      <c r="E86" s="140"/>
      <c r="F86" s="140"/>
      <c r="G86" s="83"/>
      <c r="H86" s="97">
        <v>5344.7</v>
      </c>
      <c r="I86" s="98"/>
      <c r="J86" s="99"/>
    </row>
    <row r="87" spans="1:10" ht="15.75" customHeight="1" x14ac:dyDescent="0.25">
      <c r="A87" s="13">
        <v>3</v>
      </c>
      <c r="B87" s="136" t="s">
        <v>13</v>
      </c>
      <c r="C87" s="137"/>
      <c r="D87" s="137"/>
      <c r="E87" s="137"/>
      <c r="F87" s="137"/>
      <c r="G87" s="138"/>
      <c r="H87" s="97">
        <v>420</v>
      </c>
      <c r="I87" s="98"/>
      <c r="J87" s="99"/>
    </row>
    <row r="88" spans="1:10" ht="15.75" customHeight="1" x14ac:dyDescent="0.25">
      <c r="A88" s="13">
        <v>4</v>
      </c>
      <c r="B88" s="146" t="s">
        <v>37</v>
      </c>
      <c r="C88" s="147"/>
      <c r="D88" s="147"/>
      <c r="E88" s="147"/>
      <c r="F88" s="147"/>
      <c r="G88" s="148"/>
      <c r="H88" s="97">
        <v>572.65</v>
      </c>
      <c r="I88" s="98"/>
      <c r="J88" s="99"/>
    </row>
    <row r="89" spans="1:10" ht="15.75" customHeight="1" x14ac:dyDescent="0.25">
      <c r="A89" s="13">
        <v>5</v>
      </c>
      <c r="B89" s="149" t="s">
        <v>62</v>
      </c>
      <c r="C89" s="150"/>
      <c r="D89" s="150"/>
      <c r="E89" s="150"/>
      <c r="F89" s="150"/>
      <c r="G89" s="151"/>
      <c r="H89" s="97">
        <v>3500</v>
      </c>
      <c r="I89" s="98"/>
      <c r="J89" s="99"/>
    </row>
    <row r="90" spans="1:10" ht="15.75" x14ac:dyDescent="0.25">
      <c r="A90" s="6"/>
      <c r="B90" s="133"/>
      <c r="C90" s="134"/>
      <c r="D90" s="134"/>
      <c r="E90" s="134"/>
      <c r="F90" s="134"/>
      <c r="G90" s="80"/>
      <c r="H90" s="10" t="s">
        <v>3</v>
      </c>
      <c r="I90" s="152">
        <f>SUM(H85:J89)</f>
        <v>13337.35</v>
      </c>
      <c r="J90" s="132"/>
    </row>
    <row r="93" spans="1:10" x14ac:dyDescent="0.25">
      <c r="A93" s="126" t="s">
        <v>44</v>
      </c>
      <c r="B93" s="126"/>
      <c r="C93" s="126"/>
      <c r="D93" s="126"/>
      <c r="E93" s="126"/>
      <c r="F93" s="126"/>
    </row>
    <row r="94" spans="1:10" x14ac:dyDescent="0.25">
      <c r="A94" s="5" t="s">
        <v>6</v>
      </c>
      <c r="B94" s="142" t="s">
        <v>7</v>
      </c>
      <c r="C94" s="143"/>
      <c r="D94" s="143"/>
      <c r="E94" s="143"/>
      <c r="F94" s="143"/>
      <c r="G94" s="144"/>
      <c r="H94" s="142" t="s">
        <v>8</v>
      </c>
      <c r="I94" s="143"/>
      <c r="J94" s="144"/>
    </row>
    <row r="95" spans="1:10" x14ac:dyDescent="0.25">
      <c r="A95" s="184">
        <v>1</v>
      </c>
      <c r="B95" s="136" t="s">
        <v>23</v>
      </c>
      <c r="C95" s="137"/>
      <c r="D95" s="137"/>
      <c r="E95" s="137"/>
      <c r="F95" s="137"/>
      <c r="G95" s="138"/>
      <c r="H95" s="97">
        <v>4091.06</v>
      </c>
      <c r="I95" s="98"/>
      <c r="J95" s="99"/>
    </row>
    <row r="96" spans="1:10" ht="13.5" customHeight="1" x14ac:dyDescent="0.25">
      <c r="A96" s="184">
        <v>2</v>
      </c>
      <c r="B96" s="139" t="s">
        <v>29</v>
      </c>
      <c r="C96" s="140"/>
      <c r="D96" s="140"/>
      <c r="E96" s="140"/>
      <c r="F96" s="140"/>
      <c r="G96" s="141"/>
      <c r="H96" s="97">
        <v>1200</v>
      </c>
      <c r="I96" s="98"/>
      <c r="J96" s="99"/>
    </row>
    <row r="97" spans="1:10" ht="15.75" customHeight="1" x14ac:dyDescent="0.25">
      <c r="A97" s="184">
        <v>3</v>
      </c>
      <c r="B97" s="139" t="s">
        <v>101</v>
      </c>
      <c r="C97" s="140"/>
      <c r="D97" s="140"/>
      <c r="E97" s="140"/>
      <c r="F97" s="140"/>
      <c r="G97" s="141"/>
      <c r="H97" s="97">
        <v>385</v>
      </c>
      <c r="I97" s="98"/>
      <c r="J97" s="99"/>
    </row>
    <row r="98" spans="1:10" ht="15.75" customHeight="1" x14ac:dyDescent="0.25">
      <c r="A98" s="184">
        <v>4</v>
      </c>
      <c r="B98" s="139" t="s">
        <v>54</v>
      </c>
      <c r="C98" s="140"/>
      <c r="D98" s="140"/>
      <c r="E98" s="140"/>
      <c r="F98" s="140"/>
      <c r="G98" s="141"/>
      <c r="H98" s="129">
        <v>68.819999999999993</v>
      </c>
      <c r="I98" s="130"/>
      <c r="J98" s="131"/>
    </row>
    <row r="99" spans="1:10" ht="17.25" customHeight="1" x14ac:dyDescent="0.25">
      <c r="A99" s="184">
        <v>5</v>
      </c>
      <c r="B99" s="136" t="s">
        <v>50</v>
      </c>
      <c r="C99" s="137"/>
      <c r="D99" s="137"/>
      <c r="E99" s="137"/>
      <c r="F99" s="137"/>
      <c r="G99" s="138"/>
      <c r="H99" s="97">
        <v>385</v>
      </c>
      <c r="I99" s="98"/>
      <c r="J99" s="99"/>
    </row>
    <row r="100" spans="1:10" ht="17.25" customHeight="1" x14ac:dyDescent="0.25">
      <c r="A100" s="184">
        <v>6</v>
      </c>
      <c r="B100" s="136" t="s">
        <v>51</v>
      </c>
      <c r="C100" s="137"/>
      <c r="D100" s="137"/>
      <c r="E100" s="137"/>
      <c r="F100" s="137"/>
      <c r="G100" s="138"/>
      <c r="H100" s="97">
        <v>316.8</v>
      </c>
      <c r="I100" s="98"/>
      <c r="J100" s="99"/>
    </row>
    <row r="101" spans="1:10" ht="15.75" x14ac:dyDescent="0.25">
      <c r="A101" s="4"/>
      <c r="B101" s="133"/>
      <c r="C101" s="134"/>
      <c r="D101" s="134"/>
      <c r="E101" s="134"/>
      <c r="F101" s="134"/>
      <c r="G101" s="135"/>
      <c r="H101" s="14" t="s">
        <v>3</v>
      </c>
      <c r="I101" s="93">
        <f>SUM(H95:J100)</f>
        <v>6446.6799999999994</v>
      </c>
      <c r="J101" s="132"/>
    </row>
    <row r="104" spans="1:10" x14ac:dyDescent="0.25">
      <c r="A104" s="126" t="s">
        <v>45</v>
      </c>
      <c r="B104" s="126"/>
      <c r="C104" s="126"/>
      <c r="D104" s="126"/>
      <c r="E104" s="126"/>
      <c r="F104" s="126"/>
      <c r="G104" s="126"/>
    </row>
    <row r="105" spans="1:10" ht="15.75" x14ac:dyDescent="0.25">
      <c r="A105" s="78" t="s">
        <v>6</v>
      </c>
      <c r="B105" s="123" t="s">
        <v>7</v>
      </c>
      <c r="C105" s="124"/>
      <c r="D105" s="124"/>
      <c r="E105" s="124"/>
      <c r="F105" s="124"/>
      <c r="G105" s="125"/>
      <c r="H105" s="123" t="s">
        <v>8</v>
      </c>
      <c r="I105" s="124"/>
      <c r="J105" s="125"/>
    </row>
    <row r="106" spans="1:10" ht="15.75" x14ac:dyDescent="0.25">
      <c r="A106" s="6">
        <v>1</v>
      </c>
      <c r="B106" s="136" t="s">
        <v>19</v>
      </c>
      <c r="C106" s="137"/>
      <c r="D106" s="137"/>
      <c r="E106" s="137"/>
      <c r="F106" s="137"/>
      <c r="G106" s="138"/>
      <c r="H106" s="97">
        <f>38628+14365+94252</f>
        <v>147245</v>
      </c>
      <c r="I106" s="98"/>
      <c r="J106" s="99"/>
    </row>
    <row r="107" spans="1:10" ht="15.75" x14ac:dyDescent="0.25">
      <c r="A107" s="6">
        <v>2</v>
      </c>
      <c r="B107" s="136" t="s">
        <v>20</v>
      </c>
      <c r="C107" s="137"/>
      <c r="D107" s="137"/>
      <c r="E107" s="137"/>
      <c r="F107" s="137"/>
      <c r="G107" s="138"/>
      <c r="H107" s="97">
        <f>39158.1+25200</f>
        <v>64358.1</v>
      </c>
      <c r="I107" s="98"/>
      <c r="J107" s="99"/>
    </row>
    <row r="108" spans="1:10" ht="15.75" x14ac:dyDescent="0.25">
      <c r="A108" s="6">
        <v>3</v>
      </c>
      <c r="B108" s="139" t="s">
        <v>60</v>
      </c>
      <c r="C108" s="140"/>
      <c r="D108" s="140"/>
      <c r="E108" s="140"/>
      <c r="F108" s="140"/>
      <c r="G108" s="141"/>
      <c r="H108" s="97">
        <v>6217.65</v>
      </c>
      <c r="I108" s="98"/>
      <c r="J108" s="99"/>
    </row>
    <row r="109" spans="1:10" ht="15.75" x14ac:dyDescent="0.25">
      <c r="A109" s="6"/>
      <c r="B109" s="79"/>
      <c r="C109" s="80"/>
      <c r="D109" s="80"/>
      <c r="E109" s="80"/>
      <c r="F109" s="80"/>
      <c r="G109" s="80"/>
      <c r="H109" s="10" t="s">
        <v>3</v>
      </c>
      <c r="I109" s="93">
        <f>SUM(H106:J108)</f>
        <v>217820.75</v>
      </c>
      <c r="J109" s="132"/>
    </row>
    <row r="110" spans="1:10" ht="15.75" x14ac:dyDescent="0.25">
      <c r="A110" s="20"/>
      <c r="B110" s="21"/>
      <c r="C110" s="21"/>
      <c r="D110" s="21"/>
      <c r="E110" s="21"/>
      <c r="F110" s="21"/>
      <c r="G110" s="21"/>
      <c r="H110" s="22"/>
      <c r="I110" s="23"/>
      <c r="J110" s="24"/>
    </row>
    <row r="112" spans="1:10" x14ac:dyDescent="0.25">
      <c r="A112" s="126" t="s">
        <v>66</v>
      </c>
      <c r="B112" s="126"/>
      <c r="C112" s="126"/>
      <c r="D112" s="126"/>
      <c r="E112" s="126"/>
      <c r="F112" s="126"/>
    </row>
    <row r="113" spans="1:10" ht="15.75" x14ac:dyDescent="0.25">
      <c r="A113" s="78" t="s">
        <v>6</v>
      </c>
      <c r="B113" s="7" t="s">
        <v>7</v>
      </c>
      <c r="C113" s="9"/>
      <c r="D113" s="9"/>
      <c r="E113" s="9"/>
      <c r="F113" s="9"/>
      <c r="G113" s="9"/>
      <c r="H113" s="123" t="s">
        <v>8</v>
      </c>
      <c r="I113" s="124"/>
      <c r="J113" s="125"/>
    </row>
    <row r="114" spans="1:10" ht="15.75" x14ac:dyDescent="0.25">
      <c r="A114" s="6">
        <v>1</v>
      </c>
      <c r="B114" s="95" t="s">
        <v>19</v>
      </c>
      <c r="C114" s="96"/>
      <c r="D114" s="96"/>
      <c r="E114" s="96"/>
      <c r="F114" s="96"/>
      <c r="G114" s="17"/>
      <c r="H114" s="97">
        <v>21999</v>
      </c>
      <c r="I114" s="98"/>
      <c r="J114" s="99"/>
    </row>
    <row r="115" spans="1:10" ht="15.75" x14ac:dyDescent="0.25">
      <c r="A115" s="6">
        <v>2</v>
      </c>
      <c r="B115" s="95" t="s">
        <v>21</v>
      </c>
      <c r="C115" s="96"/>
      <c r="D115" s="96"/>
      <c r="E115" s="96"/>
      <c r="F115" s="96"/>
      <c r="G115" s="17"/>
      <c r="H115" s="97">
        <v>3287</v>
      </c>
      <c r="I115" s="98"/>
      <c r="J115" s="99"/>
    </row>
    <row r="116" spans="1:10" ht="15.75" x14ac:dyDescent="0.25">
      <c r="A116" s="6"/>
      <c r="B116" s="79"/>
      <c r="C116" s="80"/>
      <c r="D116" s="80"/>
      <c r="E116" s="80"/>
      <c r="F116" s="80"/>
      <c r="G116" s="80"/>
      <c r="H116" s="10" t="s">
        <v>3</v>
      </c>
      <c r="I116" s="93">
        <f>SUM(H114:J115)</f>
        <v>25286</v>
      </c>
      <c r="J116" s="132"/>
    </row>
    <row r="117" spans="1:10" ht="15.75" x14ac:dyDescent="0.25">
      <c r="A117" s="20"/>
      <c r="B117" s="21"/>
      <c r="C117" s="21"/>
      <c r="D117" s="21"/>
      <c r="E117" s="21"/>
      <c r="F117" s="21"/>
      <c r="G117" s="21"/>
      <c r="H117" s="22"/>
      <c r="I117" s="23"/>
      <c r="J117" s="24"/>
    </row>
    <row r="118" spans="1:10" ht="15.75" x14ac:dyDescent="0.25">
      <c r="A118" s="20"/>
      <c r="B118" s="21"/>
      <c r="C118" s="21"/>
      <c r="D118" s="21"/>
      <c r="E118" s="21"/>
      <c r="F118" s="21"/>
      <c r="G118" s="21"/>
      <c r="H118" s="22"/>
      <c r="I118" s="23"/>
      <c r="J118" s="24"/>
    </row>
    <row r="119" spans="1:10" x14ac:dyDescent="0.25">
      <c r="A119" s="126" t="s">
        <v>67</v>
      </c>
      <c r="B119" s="126"/>
      <c r="C119" s="126"/>
      <c r="D119" s="126"/>
      <c r="E119" s="126"/>
      <c r="F119" s="126"/>
    </row>
    <row r="120" spans="1:10" ht="15.75" x14ac:dyDescent="0.25">
      <c r="A120" s="78" t="s">
        <v>6</v>
      </c>
      <c r="B120" s="7" t="s">
        <v>7</v>
      </c>
      <c r="C120" s="9"/>
      <c r="D120" s="9"/>
      <c r="E120" s="9"/>
      <c r="F120" s="9"/>
      <c r="G120" s="9"/>
      <c r="H120" s="123" t="s">
        <v>8</v>
      </c>
      <c r="I120" s="124"/>
      <c r="J120" s="125"/>
    </row>
    <row r="121" spans="1:10" ht="15.75" x14ac:dyDescent="0.25">
      <c r="A121" s="6">
        <v>1</v>
      </c>
      <c r="B121" s="95" t="s">
        <v>19</v>
      </c>
      <c r="C121" s="96"/>
      <c r="D121" s="96"/>
      <c r="E121" s="96"/>
      <c r="F121" s="96"/>
      <c r="G121" s="17"/>
      <c r="H121" s="97">
        <v>9998</v>
      </c>
      <c r="I121" s="98"/>
      <c r="J121" s="99"/>
    </row>
    <row r="122" spans="1:10" ht="15.75" x14ac:dyDescent="0.25">
      <c r="A122" s="6">
        <v>2</v>
      </c>
      <c r="B122" s="95" t="s">
        <v>21</v>
      </c>
      <c r="C122" s="96"/>
      <c r="D122" s="96"/>
      <c r="E122" s="96"/>
      <c r="F122" s="96"/>
      <c r="G122" s="17"/>
      <c r="H122" s="111">
        <f>7429.15+1494</f>
        <v>8923.15</v>
      </c>
      <c r="I122" s="112"/>
      <c r="J122" s="113"/>
    </row>
    <row r="123" spans="1:10" ht="15.75" x14ac:dyDescent="0.25">
      <c r="A123" s="6"/>
      <c r="B123" s="79"/>
      <c r="C123" s="80"/>
      <c r="D123" s="80"/>
      <c r="E123" s="80"/>
      <c r="F123" s="80"/>
      <c r="G123" s="80"/>
      <c r="H123" s="10" t="s">
        <v>3</v>
      </c>
      <c r="I123" s="93">
        <f>SUM(H121:J122)</f>
        <v>18921.150000000001</v>
      </c>
      <c r="J123" s="132"/>
    </row>
    <row r="124" spans="1:10" ht="15.75" x14ac:dyDescent="0.25">
      <c r="A124" s="20"/>
      <c r="B124" s="21"/>
      <c r="C124" s="21"/>
      <c r="D124" s="21"/>
      <c r="E124" s="21"/>
      <c r="F124" s="21"/>
      <c r="G124" s="21"/>
      <c r="H124" s="22"/>
      <c r="I124" s="23"/>
      <c r="J124" s="24"/>
    </row>
    <row r="125" spans="1:10" ht="15.75" x14ac:dyDescent="0.25">
      <c r="A125" s="20"/>
      <c r="B125" s="21"/>
      <c r="C125" s="21"/>
      <c r="D125" s="21"/>
      <c r="E125" s="21"/>
      <c r="F125" s="21"/>
      <c r="G125" s="21"/>
      <c r="H125" s="22"/>
      <c r="I125" s="23"/>
      <c r="J125" s="24"/>
    </row>
    <row r="126" spans="1:10" x14ac:dyDescent="0.25">
      <c r="A126" s="126" t="s">
        <v>36</v>
      </c>
      <c r="B126" s="126"/>
      <c r="C126" s="126"/>
      <c r="D126" s="126"/>
      <c r="E126" s="126"/>
      <c r="F126" s="126"/>
    </row>
    <row r="127" spans="1:10" ht="15.75" x14ac:dyDescent="0.25">
      <c r="A127" s="78" t="s">
        <v>6</v>
      </c>
      <c r="B127" s="7" t="s">
        <v>7</v>
      </c>
      <c r="C127" s="9"/>
      <c r="D127" s="9"/>
      <c r="E127" s="9"/>
      <c r="F127" s="9"/>
      <c r="G127" s="9"/>
      <c r="H127" s="123" t="s">
        <v>8</v>
      </c>
      <c r="I127" s="124"/>
      <c r="J127" s="125"/>
    </row>
    <row r="128" spans="1:10" ht="15.75" x14ac:dyDescent="0.25">
      <c r="A128" s="6">
        <v>1</v>
      </c>
      <c r="B128" s="95" t="s">
        <v>19</v>
      </c>
      <c r="C128" s="96"/>
      <c r="D128" s="96"/>
      <c r="E128" s="96"/>
      <c r="F128" s="96"/>
      <c r="G128" s="17"/>
      <c r="H128" s="97">
        <v>10801</v>
      </c>
      <c r="I128" s="98"/>
      <c r="J128" s="99"/>
    </row>
    <row r="129" spans="1:10" ht="15.75" x14ac:dyDescent="0.25">
      <c r="A129" s="6">
        <v>2</v>
      </c>
      <c r="B129" s="95" t="s">
        <v>21</v>
      </c>
      <c r="C129" s="96"/>
      <c r="D129" s="96"/>
      <c r="E129" s="96"/>
      <c r="F129" s="96"/>
      <c r="G129" s="17"/>
      <c r="H129" s="111">
        <f>2507.63+1613</f>
        <v>4120.63</v>
      </c>
      <c r="I129" s="112"/>
      <c r="J129" s="113"/>
    </row>
    <row r="130" spans="1:10" ht="15.75" x14ac:dyDescent="0.25">
      <c r="A130" s="6"/>
      <c r="B130" s="79"/>
      <c r="C130" s="80"/>
      <c r="D130" s="80"/>
      <c r="E130" s="80"/>
      <c r="F130" s="80"/>
      <c r="G130" s="80"/>
      <c r="H130" s="10" t="s">
        <v>3</v>
      </c>
      <c r="I130" s="93">
        <f>SUM(H128:J129)</f>
        <v>14921.630000000001</v>
      </c>
      <c r="J130" s="132"/>
    </row>
    <row r="131" spans="1:10" ht="15.75" x14ac:dyDescent="0.25">
      <c r="A131" s="20"/>
      <c r="B131" s="21"/>
      <c r="C131" s="21"/>
      <c r="D131" s="21"/>
      <c r="E131" s="21"/>
      <c r="F131" s="21"/>
      <c r="G131" s="21"/>
      <c r="H131" s="22"/>
      <c r="I131" s="23"/>
      <c r="J131" s="24"/>
    </row>
    <row r="132" spans="1:10" ht="15.75" x14ac:dyDescent="0.25">
      <c r="A132" s="20"/>
      <c r="B132" s="21"/>
      <c r="C132" s="21"/>
      <c r="D132" s="21"/>
      <c r="E132" s="21"/>
      <c r="F132" s="21"/>
      <c r="G132" s="21"/>
      <c r="H132" s="22"/>
      <c r="I132" s="23"/>
      <c r="J132" s="24"/>
    </row>
    <row r="133" spans="1:10" x14ac:dyDescent="0.25">
      <c r="A133" s="126" t="s">
        <v>160</v>
      </c>
      <c r="B133" s="126"/>
      <c r="C133" s="126"/>
      <c r="D133" s="126"/>
      <c r="E133" s="126"/>
      <c r="F133" s="126"/>
    </row>
    <row r="134" spans="1:10" ht="15.75" x14ac:dyDescent="0.25">
      <c r="A134" s="78" t="s">
        <v>6</v>
      </c>
      <c r="B134" s="7" t="s">
        <v>7</v>
      </c>
      <c r="C134" s="9"/>
      <c r="D134" s="9"/>
      <c r="E134" s="9"/>
      <c r="F134" s="9"/>
      <c r="G134" s="9"/>
      <c r="H134" s="123" t="s">
        <v>8</v>
      </c>
      <c r="I134" s="124"/>
      <c r="J134" s="125"/>
    </row>
    <row r="135" spans="1:10" ht="15.75" x14ac:dyDescent="0.25">
      <c r="A135" s="6">
        <v>1</v>
      </c>
      <c r="B135" s="95" t="s">
        <v>19</v>
      </c>
      <c r="C135" s="96"/>
      <c r="D135" s="96"/>
      <c r="E135" s="96"/>
      <c r="F135" s="96"/>
      <c r="G135" s="17"/>
      <c r="H135" s="97">
        <v>21000</v>
      </c>
      <c r="I135" s="98"/>
      <c r="J135" s="99"/>
    </row>
    <row r="136" spans="1:10" ht="15.75" x14ac:dyDescent="0.25">
      <c r="A136" s="6">
        <v>2</v>
      </c>
      <c r="B136" s="95" t="s">
        <v>21</v>
      </c>
      <c r="C136" s="96"/>
      <c r="D136" s="96"/>
      <c r="E136" s="96"/>
      <c r="F136" s="96"/>
      <c r="G136" s="17"/>
      <c r="H136" s="111">
        <f>4875.88+3138</f>
        <v>8013.88</v>
      </c>
      <c r="I136" s="112"/>
      <c r="J136" s="113"/>
    </row>
    <row r="137" spans="1:10" ht="15.75" x14ac:dyDescent="0.25">
      <c r="A137" s="6"/>
      <c r="B137" s="79"/>
      <c r="C137" s="80"/>
      <c r="D137" s="80"/>
      <c r="E137" s="80"/>
      <c r="F137" s="80"/>
      <c r="G137" s="80"/>
      <c r="H137" s="10" t="s">
        <v>3</v>
      </c>
      <c r="I137" s="93">
        <f>H135+H136</f>
        <v>29013.88</v>
      </c>
      <c r="J137" s="94"/>
    </row>
    <row r="138" spans="1:10" ht="15.75" x14ac:dyDescent="0.25">
      <c r="A138" s="20"/>
      <c r="B138" s="21"/>
      <c r="C138" s="21"/>
      <c r="D138" s="21"/>
      <c r="E138" s="21"/>
      <c r="F138" s="21"/>
      <c r="G138" s="21"/>
      <c r="H138" s="22"/>
      <c r="I138" s="23"/>
      <c r="J138" s="23"/>
    </row>
    <row r="139" spans="1:10" ht="15.75" x14ac:dyDescent="0.25">
      <c r="A139" s="20"/>
      <c r="B139" s="21"/>
      <c r="C139" s="21"/>
      <c r="D139" s="21"/>
      <c r="E139" s="21"/>
      <c r="F139" s="21"/>
      <c r="G139" s="21"/>
      <c r="H139" s="22"/>
      <c r="I139" s="23"/>
      <c r="J139" s="23"/>
    </row>
    <row r="140" spans="1:10" x14ac:dyDescent="0.25">
      <c r="A140" s="126" t="s">
        <v>161</v>
      </c>
      <c r="B140" s="126"/>
      <c r="C140" s="126"/>
      <c r="D140" s="126"/>
      <c r="E140" s="126"/>
      <c r="F140" s="126"/>
    </row>
    <row r="141" spans="1:10" ht="15.75" x14ac:dyDescent="0.25">
      <c r="A141" s="78" t="s">
        <v>6</v>
      </c>
      <c r="B141" s="7" t="s">
        <v>7</v>
      </c>
      <c r="C141" s="9"/>
      <c r="D141" s="9"/>
      <c r="E141" s="9"/>
      <c r="F141" s="9"/>
      <c r="G141" s="9"/>
      <c r="H141" s="123" t="s">
        <v>8</v>
      </c>
      <c r="I141" s="124"/>
      <c r="J141" s="125"/>
    </row>
    <row r="142" spans="1:10" ht="33" customHeight="1" x14ac:dyDescent="0.25">
      <c r="A142" s="6">
        <v>1</v>
      </c>
      <c r="B142" s="127" t="s">
        <v>105</v>
      </c>
      <c r="C142" s="128"/>
      <c r="D142" s="128"/>
      <c r="E142" s="128"/>
      <c r="F142" s="128"/>
      <c r="G142" s="17"/>
      <c r="H142" s="129">
        <v>75000</v>
      </c>
      <c r="I142" s="130"/>
      <c r="J142" s="131"/>
    </row>
    <row r="143" spans="1:10" ht="27.75" customHeight="1" x14ac:dyDescent="0.25">
      <c r="A143" s="6">
        <v>2</v>
      </c>
      <c r="B143" s="127" t="s">
        <v>106</v>
      </c>
      <c r="C143" s="128"/>
      <c r="D143" s="128"/>
      <c r="E143" s="128"/>
      <c r="F143" s="128"/>
      <c r="G143" s="17"/>
      <c r="H143" s="97">
        <v>250000</v>
      </c>
      <c r="I143" s="98"/>
      <c r="J143" s="99"/>
    </row>
    <row r="144" spans="1:10" ht="43.5" customHeight="1" x14ac:dyDescent="0.25">
      <c r="A144" s="6">
        <v>3</v>
      </c>
      <c r="B144" s="107" t="s">
        <v>104</v>
      </c>
      <c r="C144" s="108"/>
      <c r="D144" s="108"/>
      <c r="E144" s="108"/>
      <c r="F144" s="108"/>
      <c r="G144" s="109"/>
      <c r="H144" s="97">
        <v>796416.49</v>
      </c>
      <c r="I144" s="98"/>
      <c r="J144" s="99"/>
    </row>
    <row r="145" spans="1:10" ht="27.75" customHeight="1" x14ac:dyDescent="0.25">
      <c r="A145" s="6">
        <v>4</v>
      </c>
      <c r="B145" s="107" t="s">
        <v>157</v>
      </c>
      <c r="C145" s="108"/>
      <c r="D145" s="108"/>
      <c r="E145" s="108"/>
      <c r="F145" s="108"/>
      <c r="G145" s="109"/>
      <c r="H145" s="97">
        <v>1045.08</v>
      </c>
      <c r="I145" s="98"/>
      <c r="J145" s="99"/>
    </row>
    <row r="146" spans="1:10" ht="27.75" customHeight="1" x14ac:dyDescent="0.25">
      <c r="A146" s="6">
        <v>5</v>
      </c>
      <c r="B146" s="107" t="s">
        <v>158</v>
      </c>
      <c r="C146" s="108"/>
      <c r="D146" s="108"/>
      <c r="E146" s="108"/>
      <c r="F146" s="108"/>
      <c r="G146" s="109"/>
      <c r="H146" s="97">
        <v>13877</v>
      </c>
      <c r="I146" s="98"/>
      <c r="J146" s="99"/>
    </row>
    <row r="147" spans="1:10" ht="32.25" customHeight="1" x14ac:dyDescent="0.25">
      <c r="A147" s="6">
        <v>6</v>
      </c>
      <c r="B147" s="107" t="s">
        <v>159</v>
      </c>
      <c r="C147" s="108"/>
      <c r="D147" s="108"/>
      <c r="E147" s="108"/>
      <c r="F147" s="108"/>
      <c r="G147" s="109"/>
      <c r="H147" s="97">
        <v>133000</v>
      </c>
      <c r="I147" s="98"/>
      <c r="J147" s="99"/>
    </row>
    <row r="148" spans="1:10" ht="15.75" x14ac:dyDescent="0.25">
      <c r="A148" s="6"/>
      <c r="B148" s="79"/>
      <c r="C148" s="80"/>
      <c r="D148" s="80"/>
      <c r="E148" s="80"/>
      <c r="F148" s="80"/>
      <c r="G148" s="80"/>
      <c r="H148" s="10" t="s">
        <v>3</v>
      </c>
      <c r="I148" s="93">
        <f>H142+H143+H144+H145+H146+H147</f>
        <v>1269338.57</v>
      </c>
      <c r="J148" s="94"/>
    </row>
    <row r="149" spans="1:10" ht="15.75" x14ac:dyDescent="0.25">
      <c r="A149" s="20"/>
      <c r="B149" s="21"/>
      <c r="C149" s="21"/>
      <c r="D149" s="21"/>
      <c r="E149" s="21"/>
      <c r="F149" s="21"/>
      <c r="G149" s="21"/>
      <c r="H149" s="22"/>
      <c r="I149" s="23"/>
      <c r="J149" s="23"/>
    </row>
    <row r="150" spans="1:10" ht="15.75" x14ac:dyDescent="0.25">
      <c r="A150" s="20"/>
      <c r="B150" s="21"/>
      <c r="C150" s="21"/>
      <c r="D150" s="21"/>
      <c r="E150" s="21"/>
      <c r="F150" s="21"/>
      <c r="G150" s="21"/>
      <c r="H150" s="22"/>
      <c r="I150" s="23"/>
      <c r="J150" s="23"/>
    </row>
    <row r="151" spans="1:10" ht="18.75" x14ac:dyDescent="0.3">
      <c r="A151" s="116" t="s">
        <v>10</v>
      </c>
      <c r="B151" s="116"/>
      <c r="C151" s="116"/>
      <c r="D151" s="116"/>
      <c r="E151" s="116"/>
      <c r="F151" s="12"/>
      <c r="G151" s="12"/>
      <c r="H151" s="27">
        <f>H43+I54+I61+I68+I74+I80+I90+I101+I109+I116+I123+I130+I137+I148</f>
        <v>2422612.67</v>
      </c>
    </row>
    <row r="152" spans="1:10" ht="18.75" x14ac:dyDescent="0.3">
      <c r="A152" s="12"/>
      <c r="B152" s="12"/>
      <c r="C152" s="12"/>
      <c r="D152" s="12"/>
      <c r="E152" s="12"/>
      <c r="F152" s="12"/>
      <c r="G152" s="12"/>
      <c r="H152" s="27"/>
    </row>
    <row r="153" spans="1:10" ht="28.5" x14ac:dyDescent="0.45">
      <c r="A153" s="180" t="s">
        <v>39</v>
      </c>
      <c r="B153" s="180"/>
      <c r="C153" s="180"/>
      <c r="D153" s="180"/>
      <c r="E153" s="180"/>
      <c r="F153" s="180"/>
      <c r="G153" s="180"/>
      <c r="H153" s="180"/>
      <c r="I153" s="180"/>
      <c r="J153" s="180"/>
    </row>
    <row r="154" spans="1:10" ht="28.5" x14ac:dyDescent="0.45">
      <c r="A154" s="84"/>
      <c r="B154" s="84"/>
      <c r="C154" s="84"/>
      <c r="D154" s="84"/>
      <c r="E154" s="84"/>
      <c r="F154" s="84"/>
      <c r="G154" s="84"/>
      <c r="H154" s="84"/>
      <c r="I154" s="84"/>
      <c r="J154" s="84"/>
    </row>
    <row r="155" spans="1:10" ht="15.75" x14ac:dyDescent="0.25">
      <c r="B155" s="35" t="s">
        <v>68</v>
      </c>
      <c r="C155" s="36"/>
      <c r="D155" s="36"/>
      <c r="E155" s="36"/>
      <c r="F155" s="36"/>
      <c r="G155" s="36"/>
      <c r="H155" s="37">
        <v>300</v>
      </c>
      <c r="I155" s="46" t="s">
        <v>12</v>
      </c>
    </row>
    <row r="156" spans="1:10" ht="15.75" x14ac:dyDescent="0.25">
      <c r="B156" s="38" t="s">
        <v>107</v>
      </c>
      <c r="C156" s="39"/>
      <c r="D156" s="39"/>
      <c r="E156" s="39"/>
      <c r="F156" s="39"/>
      <c r="G156" s="39"/>
      <c r="H156" s="40">
        <v>1200</v>
      </c>
      <c r="I156" s="41" t="s">
        <v>12</v>
      </c>
    </row>
    <row r="157" spans="1:10" ht="15.75" x14ac:dyDescent="0.25">
      <c r="B157" s="42" t="s">
        <v>108</v>
      </c>
      <c r="C157" s="34"/>
      <c r="D157" s="34"/>
      <c r="E157" s="34"/>
      <c r="F157" s="34"/>
      <c r="G157" s="34"/>
      <c r="H157" s="43">
        <v>4930</v>
      </c>
      <c r="I157" s="44" t="s">
        <v>12</v>
      </c>
    </row>
    <row r="158" spans="1:10" ht="15.75" x14ac:dyDescent="0.25">
      <c r="B158" s="38" t="s">
        <v>70</v>
      </c>
      <c r="C158" s="39"/>
      <c r="D158" s="39"/>
      <c r="E158" s="39"/>
      <c r="F158" s="39"/>
      <c r="G158" s="39"/>
      <c r="H158" s="40">
        <v>50</v>
      </c>
      <c r="I158" s="41" t="s">
        <v>12</v>
      </c>
    </row>
    <row r="159" spans="1:10" ht="15.75" x14ac:dyDescent="0.25">
      <c r="B159" s="42" t="s">
        <v>71</v>
      </c>
      <c r="C159" s="34"/>
      <c r="D159" s="34"/>
      <c r="E159" s="34"/>
      <c r="F159" s="34"/>
      <c r="G159" s="34"/>
      <c r="H159" s="43">
        <v>50</v>
      </c>
      <c r="I159" s="44" t="s">
        <v>12</v>
      </c>
    </row>
    <row r="160" spans="1:10" ht="15.75" x14ac:dyDescent="0.25">
      <c r="B160" s="38" t="s">
        <v>109</v>
      </c>
      <c r="C160" s="39"/>
      <c r="D160" s="39"/>
      <c r="E160" s="39"/>
      <c r="F160" s="39"/>
      <c r="G160" s="39"/>
      <c r="H160" s="40">
        <v>100</v>
      </c>
      <c r="I160" s="41" t="s">
        <v>12</v>
      </c>
    </row>
    <row r="161" spans="2:9" ht="15.75" x14ac:dyDescent="0.25">
      <c r="B161" s="42" t="s">
        <v>110</v>
      </c>
      <c r="C161" s="34"/>
      <c r="D161" s="34"/>
      <c r="E161" s="34"/>
      <c r="F161" s="34"/>
      <c r="G161" s="34"/>
      <c r="H161" s="43">
        <v>300</v>
      </c>
      <c r="I161" s="44" t="s">
        <v>12</v>
      </c>
    </row>
    <row r="162" spans="2:9" ht="15.75" x14ac:dyDescent="0.25">
      <c r="B162" s="38" t="s">
        <v>94</v>
      </c>
      <c r="C162" s="39"/>
      <c r="D162" s="39"/>
      <c r="E162" s="39"/>
      <c r="F162" s="39"/>
      <c r="G162" s="39"/>
      <c r="H162" s="40">
        <v>500</v>
      </c>
      <c r="I162" s="41" t="s">
        <v>12</v>
      </c>
    </row>
    <row r="163" spans="2:9" ht="15.75" x14ac:dyDescent="0.25">
      <c r="B163" s="42" t="s">
        <v>73</v>
      </c>
      <c r="C163" s="34"/>
      <c r="D163" s="34"/>
      <c r="E163" s="34"/>
      <c r="F163" s="34"/>
      <c r="G163" s="34"/>
      <c r="H163" s="43">
        <v>500</v>
      </c>
      <c r="I163" s="44" t="s">
        <v>12</v>
      </c>
    </row>
    <row r="164" spans="2:9" ht="15.75" x14ac:dyDescent="0.25">
      <c r="B164" s="38" t="s">
        <v>72</v>
      </c>
      <c r="C164" s="39"/>
      <c r="D164" s="39"/>
      <c r="E164" s="39"/>
      <c r="F164" s="39"/>
      <c r="G164" s="39"/>
      <c r="H164" s="40">
        <v>2000</v>
      </c>
      <c r="I164" s="41" t="s">
        <v>12</v>
      </c>
    </row>
    <row r="165" spans="2:9" ht="15.75" x14ac:dyDescent="0.25">
      <c r="B165" s="42" t="s">
        <v>95</v>
      </c>
      <c r="C165" s="34"/>
      <c r="D165" s="34"/>
      <c r="E165" s="34"/>
      <c r="F165" s="34"/>
      <c r="G165" s="34"/>
      <c r="H165" s="43">
        <v>1000</v>
      </c>
      <c r="I165" s="44" t="s">
        <v>12</v>
      </c>
    </row>
    <row r="166" spans="2:9" ht="15.75" x14ac:dyDescent="0.25">
      <c r="B166" s="38" t="s">
        <v>111</v>
      </c>
      <c r="C166" s="39"/>
      <c r="D166" s="39"/>
      <c r="E166" s="39"/>
      <c r="F166" s="39"/>
      <c r="G166" s="39"/>
      <c r="H166" s="40">
        <v>500</v>
      </c>
      <c r="I166" s="41" t="s">
        <v>12</v>
      </c>
    </row>
    <row r="167" spans="2:9" ht="15.75" x14ac:dyDescent="0.25">
      <c r="B167" s="100" t="s">
        <v>96</v>
      </c>
      <c r="C167" s="114"/>
      <c r="D167" s="114"/>
      <c r="E167" s="114"/>
      <c r="F167" s="114"/>
      <c r="G167" s="34"/>
      <c r="H167" s="43">
        <v>50</v>
      </c>
      <c r="I167" s="44" t="s">
        <v>12</v>
      </c>
    </row>
    <row r="168" spans="2:9" ht="15.75" x14ac:dyDescent="0.25">
      <c r="B168" s="49" t="s">
        <v>112</v>
      </c>
      <c r="C168" s="39"/>
      <c r="D168" s="39"/>
      <c r="E168" s="39"/>
      <c r="F168" s="39"/>
      <c r="G168" s="50"/>
      <c r="H168" s="40">
        <v>50</v>
      </c>
      <c r="I168" s="41" t="s">
        <v>12</v>
      </c>
    </row>
    <row r="169" spans="2:9" ht="15.75" x14ac:dyDescent="0.25">
      <c r="B169" s="42" t="s">
        <v>113</v>
      </c>
      <c r="C169" s="34"/>
      <c r="D169" s="34"/>
      <c r="E169" s="34"/>
      <c r="F169" s="34"/>
      <c r="G169" s="34"/>
      <c r="H169" s="43">
        <v>100</v>
      </c>
      <c r="I169" s="44" t="s">
        <v>12</v>
      </c>
    </row>
    <row r="170" spans="2:9" ht="15.75" x14ac:dyDescent="0.25">
      <c r="B170" s="38" t="s">
        <v>114</v>
      </c>
      <c r="C170" s="39"/>
      <c r="D170" s="39"/>
      <c r="E170" s="39"/>
      <c r="F170" s="39"/>
      <c r="G170" s="39"/>
      <c r="H170" s="40">
        <v>50</v>
      </c>
      <c r="I170" s="41" t="s">
        <v>12</v>
      </c>
    </row>
    <row r="171" spans="2:9" ht="15.75" x14ac:dyDescent="0.25">
      <c r="B171" s="100" t="s">
        <v>115</v>
      </c>
      <c r="C171" s="101"/>
      <c r="D171" s="101"/>
      <c r="E171" s="101"/>
      <c r="F171" s="101"/>
      <c r="G171" s="34"/>
      <c r="H171" s="43">
        <v>400</v>
      </c>
      <c r="I171" s="44" t="s">
        <v>12</v>
      </c>
    </row>
    <row r="172" spans="2:9" ht="15.75" x14ac:dyDescent="0.25">
      <c r="B172" s="102" t="s">
        <v>79</v>
      </c>
      <c r="C172" s="103"/>
      <c r="D172" s="103"/>
      <c r="E172" s="103"/>
      <c r="F172" s="104"/>
      <c r="G172" s="81"/>
      <c r="H172" s="48">
        <v>300</v>
      </c>
      <c r="I172" s="41" t="s">
        <v>12</v>
      </c>
    </row>
    <row r="173" spans="2:9" ht="15.75" x14ac:dyDescent="0.25">
      <c r="B173" s="42" t="s">
        <v>116</v>
      </c>
      <c r="C173" s="34"/>
      <c r="D173" s="34"/>
      <c r="E173" s="34"/>
      <c r="F173" s="34"/>
      <c r="G173" s="34"/>
      <c r="H173" s="43">
        <v>500</v>
      </c>
      <c r="I173" s="44" t="s">
        <v>12</v>
      </c>
    </row>
    <row r="174" spans="2:9" ht="15.75" x14ac:dyDescent="0.25">
      <c r="B174" s="38" t="s">
        <v>117</v>
      </c>
      <c r="C174" s="39"/>
      <c r="D174" s="39"/>
      <c r="E174" s="39"/>
      <c r="F174" s="39"/>
      <c r="G174" s="39"/>
      <c r="H174" s="40">
        <v>1500</v>
      </c>
      <c r="I174" s="41" t="s">
        <v>12</v>
      </c>
    </row>
    <row r="175" spans="2:9" ht="15.75" customHeight="1" x14ac:dyDescent="0.25">
      <c r="B175" s="100" t="s">
        <v>75</v>
      </c>
      <c r="C175" s="101"/>
      <c r="D175" s="101"/>
      <c r="E175" s="101"/>
      <c r="F175" s="101"/>
      <c r="G175" s="34"/>
      <c r="H175" s="43">
        <v>50</v>
      </c>
      <c r="I175" s="44" t="s">
        <v>12</v>
      </c>
    </row>
    <row r="176" spans="2:9" ht="15.75" x14ac:dyDescent="0.25">
      <c r="B176" s="105" t="s">
        <v>76</v>
      </c>
      <c r="C176" s="106"/>
      <c r="D176" s="106"/>
      <c r="E176" s="106"/>
      <c r="F176" s="106"/>
      <c r="G176" s="45"/>
      <c r="H176" s="40">
        <v>100</v>
      </c>
      <c r="I176" s="41" t="s">
        <v>12</v>
      </c>
    </row>
    <row r="177" spans="2:10" ht="15.75" x14ac:dyDescent="0.25">
      <c r="B177" s="42" t="s">
        <v>111</v>
      </c>
      <c r="C177" s="34"/>
      <c r="D177" s="34"/>
      <c r="E177" s="34"/>
      <c r="F177" s="34"/>
      <c r="G177" s="34"/>
      <c r="H177" s="43">
        <v>650</v>
      </c>
      <c r="I177" s="44" t="s">
        <v>12</v>
      </c>
    </row>
    <row r="178" spans="2:10" ht="15.75" x14ac:dyDescent="0.25">
      <c r="B178" s="38" t="s">
        <v>74</v>
      </c>
      <c r="C178" s="39"/>
      <c r="D178" s="39"/>
      <c r="E178" s="39"/>
      <c r="F178" s="39"/>
      <c r="G178" s="45"/>
      <c r="H178" s="40">
        <v>1000</v>
      </c>
      <c r="I178" s="41" t="s">
        <v>12</v>
      </c>
    </row>
    <row r="179" spans="2:10" ht="15.75" x14ac:dyDescent="0.25">
      <c r="B179" s="42" t="s">
        <v>99</v>
      </c>
      <c r="C179" s="34"/>
      <c r="D179" s="34"/>
      <c r="E179" s="34"/>
      <c r="F179" s="34"/>
      <c r="G179" s="34"/>
      <c r="H179" s="43">
        <v>100</v>
      </c>
      <c r="I179" s="61" t="s">
        <v>12</v>
      </c>
      <c r="J179" s="42"/>
    </row>
    <row r="180" spans="2:10" ht="15.75" x14ac:dyDescent="0.25">
      <c r="B180" s="38" t="s">
        <v>78</v>
      </c>
      <c r="C180" s="39"/>
      <c r="D180" s="39"/>
      <c r="E180" s="39"/>
      <c r="F180" s="39"/>
      <c r="G180" s="45"/>
      <c r="H180" s="40">
        <v>1000</v>
      </c>
      <c r="I180" s="41" t="s">
        <v>12</v>
      </c>
    </row>
    <row r="181" spans="2:10" ht="15.75" x14ac:dyDescent="0.25">
      <c r="B181" s="42" t="s">
        <v>118</v>
      </c>
      <c r="C181" s="34"/>
      <c r="D181" s="34"/>
      <c r="E181" s="34"/>
      <c r="F181" s="34"/>
      <c r="G181" s="34"/>
      <c r="H181" s="43">
        <v>250</v>
      </c>
      <c r="I181" s="44" t="s">
        <v>12</v>
      </c>
    </row>
    <row r="182" spans="2:10" ht="15.75" x14ac:dyDescent="0.25">
      <c r="B182" s="38" t="s">
        <v>119</v>
      </c>
      <c r="C182" s="39"/>
      <c r="D182" s="39"/>
      <c r="E182" s="39"/>
      <c r="F182" s="39"/>
      <c r="G182" s="45"/>
      <c r="H182" s="40">
        <v>100</v>
      </c>
      <c r="I182" s="41" t="s">
        <v>12</v>
      </c>
    </row>
    <row r="183" spans="2:10" ht="15.75" x14ac:dyDescent="0.25">
      <c r="B183" s="42" t="s">
        <v>98</v>
      </c>
      <c r="C183" s="34"/>
      <c r="D183" s="34"/>
      <c r="E183" s="34"/>
      <c r="F183" s="34"/>
      <c r="G183" s="34"/>
      <c r="H183" s="43">
        <v>500</v>
      </c>
      <c r="I183" s="44" t="s">
        <v>12</v>
      </c>
    </row>
    <row r="184" spans="2:10" ht="15.75" x14ac:dyDescent="0.25">
      <c r="B184" s="52" t="s">
        <v>120</v>
      </c>
      <c r="C184" s="53"/>
      <c r="D184" s="53"/>
      <c r="E184" s="53"/>
      <c r="F184" s="53"/>
      <c r="G184" s="54"/>
      <c r="H184" s="40">
        <v>43</v>
      </c>
      <c r="I184" s="41" t="s">
        <v>12</v>
      </c>
    </row>
    <row r="185" spans="2:10" ht="15.75" x14ac:dyDescent="0.25">
      <c r="B185" s="119" t="s">
        <v>121</v>
      </c>
      <c r="C185" s="120"/>
      <c r="D185" s="120"/>
      <c r="E185" s="120"/>
      <c r="F185" s="120"/>
      <c r="G185" s="55"/>
      <c r="H185" s="43">
        <v>200</v>
      </c>
      <c r="I185" s="44" t="s">
        <v>12</v>
      </c>
    </row>
    <row r="186" spans="2:10" ht="15.75" x14ac:dyDescent="0.25">
      <c r="B186" s="38" t="s">
        <v>122</v>
      </c>
      <c r="C186" s="39"/>
      <c r="D186" s="39"/>
      <c r="E186" s="39"/>
      <c r="F186" s="39"/>
      <c r="G186" s="45"/>
      <c r="H186" s="40">
        <v>13500</v>
      </c>
      <c r="I186" s="41" t="s">
        <v>12</v>
      </c>
    </row>
    <row r="187" spans="2:10" ht="15.75" x14ac:dyDescent="0.25">
      <c r="B187" s="42" t="s">
        <v>77</v>
      </c>
      <c r="C187" s="34"/>
      <c r="D187" s="34"/>
      <c r="E187" s="34"/>
      <c r="F187" s="34"/>
      <c r="G187" s="34"/>
      <c r="H187" s="43">
        <v>1200</v>
      </c>
      <c r="I187" s="44" t="s">
        <v>12</v>
      </c>
    </row>
    <row r="188" spans="2:10" ht="15.75" x14ac:dyDescent="0.25">
      <c r="B188" s="38" t="s">
        <v>123</v>
      </c>
      <c r="C188" s="39"/>
      <c r="D188" s="39"/>
      <c r="E188" s="39"/>
      <c r="F188" s="39"/>
      <c r="G188" s="45"/>
      <c r="H188" s="40">
        <v>50</v>
      </c>
      <c r="I188" s="41" t="s">
        <v>12</v>
      </c>
    </row>
    <row r="189" spans="2:10" ht="15.75" x14ac:dyDescent="0.25">
      <c r="B189" s="100" t="s">
        <v>124</v>
      </c>
      <c r="C189" s="101"/>
      <c r="D189" s="101"/>
      <c r="E189" s="101"/>
      <c r="F189" s="101"/>
      <c r="G189" s="34"/>
      <c r="H189" s="43">
        <v>500</v>
      </c>
      <c r="I189" s="44" t="s">
        <v>12</v>
      </c>
    </row>
    <row r="190" spans="2:10" ht="15.75" customHeight="1" x14ac:dyDescent="0.25">
      <c r="B190" s="105" t="s">
        <v>125</v>
      </c>
      <c r="C190" s="101"/>
      <c r="D190" s="101"/>
      <c r="E190" s="101"/>
      <c r="F190" s="101"/>
      <c r="G190" s="45"/>
      <c r="H190" s="40">
        <v>3500</v>
      </c>
      <c r="I190" s="41" t="s">
        <v>12</v>
      </c>
    </row>
    <row r="191" spans="2:10" ht="17.25" customHeight="1" x14ac:dyDescent="0.25">
      <c r="B191" s="100" t="s">
        <v>126</v>
      </c>
      <c r="C191" s="101"/>
      <c r="D191" s="101"/>
      <c r="E191" s="101"/>
      <c r="F191" s="101"/>
      <c r="G191" s="34"/>
      <c r="H191" s="43">
        <v>13900</v>
      </c>
      <c r="I191" s="44" t="s">
        <v>12</v>
      </c>
    </row>
    <row r="192" spans="2:10" ht="15.75" x14ac:dyDescent="0.25">
      <c r="B192" s="52" t="s">
        <v>127</v>
      </c>
      <c r="C192" s="53"/>
      <c r="D192" s="53"/>
      <c r="E192" s="53"/>
      <c r="F192" s="53"/>
      <c r="G192" s="45"/>
      <c r="H192" s="40">
        <v>57000</v>
      </c>
      <c r="I192" s="41" t="s">
        <v>12</v>
      </c>
    </row>
    <row r="193" spans="2:9" ht="15.75" x14ac:dyDescent="0.25">
      <c r="B193" s="100" t="s">
        <v>128</v>
      </c>
      <c r="C193" s="101"/>
      <c r="D193" s="101"/>
      <c r="E193" s="101"/>
      <c r="F193" s="101"/>
      <c r="G193" s="34"/>
      <c r="H193" s="43">
        <v>48</v>
      </c>
      <c r="I193" s="44" t="s">
        <v>12</v>
      </c>
    </row>
    <row r="194" spans="2:9" ht="15.75" x14ac:dyDescent="0.25">
      <c r="B194" s="38" t="s">
        <v>83</v>
      </c>
      <c r="C194" s="39"/>
      <c r="D194" s="39"/>
      <c r="E194" s="39"/>
      <c r="F194" s="39"/>
      <c r="G194" s="39"/>
      <c r="H194" s="40">
        <v>1000</v>
      </c>
      <c r="I194" s="41" t="s">
        <v>12</v>
      </c>
    </row>
    <row r="195" spans="2:9" ht="15.75" x14ac:dyDescent="0.25">
      <c r="B195" s="100" t="s">
        <v>97</v>
      </c>
      <c r="C195" s="101"/>
      <c r="D195" s="101"/>
      <c r="E195" s="101"/>
      <c r="F195" s="101"/>
      <c r="G195" s="34"/>
      <c r="H195" s="43">
        <v>1000</v>
      </c>
      <c r="I195" s="44" t="s">
        <v>12</v>
      </c>
    </row>
    <row r="196" spans="2:9" ht="15.75" x14ac:dyDescent="0.25">
      <c r="B196" s="38" t="s">
        <v>82</v>
      </c>
      <c r="C196" s="39"/>
      <c r="D196" s="39"/>
      <c r="E196" s="39"/>
      <c r="F196" s="39"/>
      <c r="G196" s="45"/>
      <c r="H196" s="40">
        <v>1000</v>
      </c>
      <c r="I196" s="41" t="s">
        <v>12</v>
      </c>
    </row>
    <row r="197" spans="2:9" ht="15.75" x14ac:dyDescent="0.25">
      <c r="B197" s="100" t="s">
        <v>84</v>
      </c>
      <c r="C197" s="101"/>
      <c r="D197" s="101"/>
      <c r="E197" s="101"/>
      <c r="F197" s="101"/>
      <c r="G197" s="34"/>
      <c r="H197" s="43">
        <v>100</v>
      </c>
      <c r="I197" s="44" t="s">
        <v>12</v>
      </c>
    </row>
    <row r="198" spans="2:9" ht="15.75" x14ac:dyDescent="0.25">
      <c r="B198" s="52" t="s">
        <v>69</v>
      </c>
      <c r="C198" s="53"/>
      <c r="D198" s="53"/>
      <c r="E198" s="53"/>
      <c r="F198" s="53"/>
      <c r="G198" s="53"/>
      <c r="H198" s="40">
        <v>100</v>
      </c>
      <c r="I198" s="41" t="s">
        <v>12</v>
      </c>
    </row>
    <row r="199" spans="2:9" ht="15.75" x14ac:dyDescent="0.25">
      <c r="B199" s="100" t="s">
        <v>129</v>
      </c>
      <c r="C199" s="101"/>
      <c r="D199" s="101"/>
      <c r="E199" s="101"/>
      <c r="F199" s="101"/>
      <c r="G199" s="34"/>
      <c r="H199" s="43">
        <v>155</v>
      </c>
      <c r="I199" s="44" t="s">
        <v>12</v>
      </c>
    </row>
    <row r="200" spans="2:9" ht="15.75" x14ac:dyDescent="0.25">
      <c r="B200" s="38" t="s">
        <v>130</v>
      </c>
      <c r="C200" s="39"/>
      <c r="D200" s="39"/>
      <c r="E200" s="39"/>
      <c r="F200" s="39"/>
      <c r="G200" s="39"/>
      <c r="H200" s="40">
        <v>300</v>
      </c>
      <c r="I200" s="41" t="s">
        <v>12</v>
      </c>
    </row>
    <row r="201" spans="2:9" ht="15.75" x14ac:dyDescent="0.25">
      <c r="B201" s="100" t="s">
        <v>131</v>
      </c>
      <c r="C201" s="101"/>
      <c r="D201" s="101"/>
      <c r="E201" s="101"/>
      <c r="F201" s="101"/>
      <c r="G201" s="34"/>
      <c r="H201" s="43">
        <v>300</v>
      </c>
      <c r="I201" s="44" t="s">
        <v>12</v>
      </c>
    </row>
    <row r="202" spans="2:9" ht="15.75" x14ac:dyDescent="0.25">
      <c r="B202" s="38" t="s">
        <v>132</v>
      </c>
      <c r="C202" s="39"/>
      <c r="D202" s="39"/>
      <c r="E202" s="39"/>
      <c r="F202" s="39"/>
      <c r="G202" s="45"/>
      <c r="H202" s="40">
        <v>4050</v>
      </c>
      <c r="I202" s="41" t="s">
        <v>12</v>
      </c>
    </row>
    <row r="203" spans="2:9" ht="15.75" x14ac:dyDescent="0.25">
      <c r="B203" s="100" t="s">
        <v>69</v>
      </c>
      <c r="C203" s="101"/>
      <c r="D203" s="101"/>
      <c r="E203" s="101"/>
      <c r="F203" s="101"/>
      <c r="G203" s="34"/>
      <c r="H203" s="43">
        <v>6000</v>
      </c>
      <c r="I203" s="44" t="s">
        <v>12</v>
      </c>
    </row>
    <row r="204" spans="2:9" ht="15.75" x14ac:dyDescent="0.25">
      <c r="B204" s="52" t="s">
        <v>133</v>
      </c>
      <c r="C204" s="53"/>
      <c r="D204" s="53"/>
      <c r="E204" s="53"/>
      <c r="F204" s="53"/>
      <c r="G204" s="53"/>
      <c r="H204" s="40">
        <v>50</v>
      </c>
      <c r="I204" s="41" t="s">
        <v>12</v>
      </c>
    </row>
    <row r="205" spans="2:9" ht="15.75" x14ac:dyDescent="0.25">
      <c r="B205" s="100" t="s">
        <v>134</v>
      </c>
      <c r="C205" s="101"/>
      <c r="D205" s="101"/>
      <c r="E205" s="101"/>
      <c r="F205" s="101"/>
      <c r="G205" s="34"/>
      <c r="H205" s="43">
        <v>100</v>
      </c>
      <c r="I205" s="44" t="s">
        <v>12</v>
      </c>
    </row>
    <row r="206" spans="2:9" ht="15.75" x14ac:dyDescent="0.25">
      <c r="B206" s="38" t="s">
        <v>135</v>
      </c>
      <c r="C206" s="39"/>
      <c r="D206" s="39"/>
      <c r="E206" s="39"/>
      <c r="F206" s="39"/>
      <c r="G206" s="39"/>
      <c r="H206" s="40">
        <v>50</v>
      </c>
      <c r="I206" s="41" t="s">
        <v>12</v>
      </c>
    </row>
    <row r="207" spans="2:9" ht="15.75" x14ac:dyDescent="0.25">
      <c r="B207" s="100" t="s">
        <v>85</v>
      </c>
      <c r="C207" s="101"/>
      <c r="D207" s="101"/>
      <c r="E207" s="101"/>
      <c r="F207" s="101"/>
      <c r="G207" s="34"/>
      <c r="H207" s="43">
        <v>100</v>
      </c>
      <c r="I207" s="44" t="s">
        <v>12</v>
      </c>
    </row>
    <row r="208" spans="2:9" ht="15.75" x14ac:dyDescent="0.25">
      <c r="B208" s="38" t="s">
        <v>81</v>
      </c>
      <c r="C208" s="39"/>
      <c r="D208" s="39"/>
      <c r="E208" s="39"/>
      <c r="F208" s="39"/>
      <c r="G208" s="45"/>
      <c r="H208" s="40">
        <v>200</v>
      </c>
      <c r="I208" s="41" t="s">
        <v>12</v>
      </c>
    </row>
    <row r="209" spans="2:10" ht="15.75" customHeight="1" x14ac:dyDescent="0.25">
      <c r="B209" s="100" t="s">
        <v>86</v>
      </c>
      <c r="C209" s="101"/>
      <c r="D209" s="101"/>
      <c r="E209" s="101"/>
      <c r="F209" s="101"/>
      <c r="G209" s="34"/>
      <c r="H209" s="43">
        <v>555</v>
      </c>
      <c r="I209" s="44" t="s">
        <v>12</v>
      </c>
    </row>
    <row r="210" spans="2:10" ht="15.75" x14ac:dyDescent="0.25">
      <c r="B210" s="110" t="s">
        <v>80</v>
      </c>
      <c r="C210" s="101"/>
      <c r="D210" s="101"/>
      <c r="E210" s="101"/>
      <c r="F210" s="101"/>
      <c r="G210" s="53"/>
      <c r="H210" s="40">
        <v>50</v>
      </c>
      <c r="I210" s="41" t="s">
        <v>12</v>
      </c>
    </row>
    <row r="211" spans="2:10" ht="15.75" x14ac:dyDescent="0.25">
      <c r="B211" s="100" t="s">
        <v>136</v>
      </c>
      <c r="C211" s="101"/>
      <c r="D211" s="101"/>
      <c r="E211" s="101"/>
      <c r="F211" s="101"/>
      <c r="G211" s="34"/>
      <c r="H211" s="43">
        <v>500</v>
      </c>
      <c r="I211" s="44" t="s">
        <v>12</v>
      </c>
    </row>
    <row r="212" spans="2:10" ht="15.75" x14ac:dyDescent="0.25">
      <c r="B212" s="52" t="s">
        <v>80</v>
      </c>
      <c r="C212" s="53"/>
      <c r="D212" s="53"/>
      <c r="E212" s="53"/>
      <c r="F212" s="53"/>
      <c r="G212" s="53"/>
      <c r="H212" s="40">
        <v>5000</v>
      </c>
      <c r="I212" s="90" t="s">
        <v>12</v>
      </c>
      <c r="J212" s="42"/>
    </row>
    <row r="213" spans="2:10" ht="15.75" x14ac:dyDescent="0.25">
      <c r="B213" s="100" t="s">
        <v>137</v>
      </c>
      <c r="C213" s="101"/>
      <c r="D213" s="101"/>
      <c r="E213" s="101"/>
      <c r="F213" s="101"/>
      <c r="G213" s="34"/>
      <c r="H213" s="43">
        <v>300</v>
      </c>
      <c r="I213" s="44" t="s">
        <v>12</v>
      </c>
    </row>
    <row r="214" spans="2:10" ht="15.75" x14ac:dyDescent="0.25">
      <c r="B214" s="38" t="s">
        <v>103</v>
      </c>
      <c r="C214" s="39"/>
      <c r="D214" s="39"/>
      <c r="E214" s="39"/>
      <c r="F214" s="39"/>
      <c r="G214" s="39"/>
      <c r="H214" s="40">
        <v>7418.84</v>
      </c>
      <c r="I214" s="41" t="s">
        <v>12</v>
      </c>
    </row>
    <row r="215" spans="2:10" ht="15.75" x14ac:dyDescent="0.25">
      <c r="B215" s="100" t="s">
        <v>87</v>
      </c>
      <c r="C215" s="101"/>
      <c r="D215" s="101"/>
      <c r="E215" s="101"/>
      <c r="F215" s="101"/>
      <c r="G215" s="34"/>
      <c r="H215" s="43">
        <v>10083.299999999999</v>
      </c>
      <c r="I215" s="44" t="s">
        <v>12</v>
      </c>
    </row>
    <row r="216" spans="2:10" ht="15.75" x14ac:dyDescent="0.25">
      <c r="B216" s="38" t="s">
        <v>138</v>
      </c>
      <c r="C216" s="39"/>
      <c r="D216" s="39"/>
      <c r="E216" s="39"/>
      <c r="F216" s="39"/>
      <c r="G216" s="45"/>
      <c r="H216" s="40">
        <v>157182.1</v>
      </c>
      <c r="I216" s="41" t="s">
        <v>12</v>
      </c>
    </row>
    <row r="217" spans="2:10" ht="15.75" x14ac:dyDescent="0.25">
      <c r="B217" s="100" t="s">
        <v>139</v>
      </c>
      <c r="C217" s="101"/>
      <c r="D217" s="101"/>
      <c r="E217" s="101"/>
      <c r="F217" s="101"/>
      <c r="G217" s="34"/>
      <c r="H217" s="43">
        <v>2000</v>
      </c>
      <c r="I217" s="44" t="s">
        <v>12</v>
      </c>
    </row>
    <row r="218" spans="2:10" ht="15.75" x14ac:dyDescent="0.25">
      <c r="B218" s="52" t="s">
        <v>140</v>
      </c>
      <c r="C218" s="53"/>
      <c r="D218" s="53"/>
      <c r="E218" s="53"/>
      <c r="F218" s="53"/>
      <c r="G218" s="53"/>
      <c r="H218" s="40">
        <v>3000</v>
      </c>
      <c r="I218" s="90" t="s">
        <v>12</v>
      </c>
      <c r="J218" s="42"/>
    </row>
    <row r="219" spans="2:10" ht="15.75" x14ac:dyDescent="0.25">
      <c r="B219" s="100" t="s">
        <v>89</v>
      </c>
      <c r="C219" s="101"/>
      <c r="D219" s="101"/>
      <c r="E219" s="101"/>
      <c r="F219" s="101"/>
      <c r="G219" s="34"/>
      <c r="H219" s="43">
        <v>1000</v>
      </c>
      <c r="I219" s="44" t="s">
        <v>12</v>
      </c>
    </row>
    <row r="220" spans="2:10" ht="15.75" customHeight="1" x14ac:dyDescent="0.25">
      <c r="B220" s="105" t="s">
        <v>90</v>
      </c>
      <c r="C220" s="101"/>
      <c r="D220" s="101"/>
      <c r="E220" s="101"/>
      <c r="F220" s="101"/>
      <c r="G220" s="39"/>
      <c r="H220" s="40">
        <v>3000</v>
      </c>
      <c r="I220" s="41" t="s">
        <v>12</v>
      </c>
    </row>
    <row r="221" spans="2:10" ht="15.75" x14ac:dyDescent="0.25">
      <c r="B221" s="100" t="s">
        <v>88</v>
      </c>
      <c r="C221" s="101"/>
      <c r="D221" s="101"/>
      <c r="E221" s="101"/>
      <c r="F221" s="101"/>
      <c r="G221" s="34"/>
      <c r="H221" s="43">
        <v>12000</v>
      </c>
      <c r="I221" s="44" t="s">
        <v>12</v>
      </c>
    </row>
    <row r="222" spans="2:10" ht="15.75" x14ac:dyDescent="0.25">
      <c r="B222" s="38" t="s">
        <v>91</v>
      </c>
      <c r="C222" s="39"/>
      <c r="D222" s="39"/>
      <c r="E222" s="39"/>
      <c r="F222" s="39"/>
      <c r="G222" s="45"/>
      <c r="H222" s="40">
        <v>10000</v>
      </c>
      <c r="I222" s="41" t="s">
        <v>12</v>
      </c>
    </row>
    <row r="223" spans="2:10" ht="15.75" x14ac:dyDescent="0.25">
      <c r="B223" s="100" t="s">
        <v>141</v>
      </c>
      <c r="C223" s="101"/>
      <c r="D223" s="101"/>
      <c r="E223" s="101"/>
      <c r="F223" s="101"/>
      <c r="G223" s="34"/>
      <c r="H223" s="43">
        <v>185.87</v>
      </c>
      <c r="I223" s="44" t="s">
        <v>12</v>
      </c>
    </row>
    <row r="224" spans="2:10" ht="15.75" x14ac:dyDescent="0.25">
      <c r="B224" s="38" t="s">
        <v>142</v>
      </c>
      <c r="C224" s="39"/>
      <c r="D224" s="39"/>
      <c r="E224" s="39"/>
      <c r="F224" s="39"/>
      <c r="G224" s="45"/>
      <c r="H224" s="40">
        <v>20000</v>
      </c>
      <c r="I224" s="41" t="s">
        <v>12</v>
      </c>
    </row>
    <row r="225" spans="2:9" ht="15.75" x14ac:dyDescent="0.25">
      <c r="B225" s="100" t="s">
        <v>100</v>
      </c>
      <c r="C225" s="101"/>
      <c r="D225" s="101"/>
      <c r="E225" s="101"/>
      <c r="F225" s="101"/>
      <c r="G225" s="34"/>
      <c r="H225" s="43">
        <v>1000</v>
      </c>
      <c r="I225" s="44" t="s">
        <v>12</v>
      </c>
    </row>
    <row r="226" spans="2:9" ht="15.75" x14ac:dyDescent="0.25">
      <c r="B226" s="110" t="s">
        <v>143</v>
      </c>
      <c r="C226" s="101"/>
      <c r="D226" s="101"/>
      <c r="E226" s="101"/>
      <c r="F226" s="101"/>
      <c r="G226" s="53"/>
      <c r="H226" s="40">
        <v>50000</v>
      </c>
      <c r="I226" s="41" t="s">
        <v>12</v>
      </c>
    </row>
    <row r="227" spans="2:9" ht="15.75" x14ac:dyDescent="0.25">
      <c r="B227" s="100" t="s">
        <v>92</v>
      </c>
      <c r="C227" s="114"/>
      <c r="D227" s="114"/>
      <c r="E227" s="114"/>
      <c r="F227" s="115"/>
      <c r="G227" s="34"/>
      <c r="H227" s="56">
        <v>10000</v>
      </c>
      <c r="I227" s="44" t="s">
        <v>12</v>
      </c>
    </row>
    <row r="228" spans="2:9" ht="15.75" x14ac:dyDescent="0.25">
      <c r="B228" s="38" t="s">
        <v>144</v>
      </c>
      <c r="C228" s="39"/>
      <c r="D228" s="39"/>
      <c r="E228" s="39"/>
      <c r="F228" s="39"/>
      <c r="G228" s="45"/>
      <c r="H228" s="40">
        <v>20000</v>
      </c>
      <c r="I228" s="41" t="s">
        <v>12</v>
      </c>
    </row>
    <row r="229" spans="2:9" ht="15.75" x14ac:dyDescent="0.25">
      <c r="B229" s="100" t="s">
        <v>145</v>
      </c>
      <c r="C229" s="101"/>
      <c r="D229" s="101"/>
      <c r="E229" s="101"/>
      <c r="F229" s="101"/>
      <c r="G229" s="34"/>
      <c r="H229" s="43">
        <v>500</v>
      </c>
      <c r="I229" s="44" t="s">
        <v>12</v>
      </c>
    </row>
    <row r="230" spans="2:9" ht="15.75" x14ac:dyDescent="0.25">
      <c r="B230" s="110" t="s">
        <v>146</v>
      </c>
      <c r="C230" s="101"/>
      <c r="D230" s="101"/>
      <c r="E230" s="101"/>
      <c r="F230" s="101"/>
      <c r="G230" s="53"/>
      <c r="H230" s="40">
        <v>5000</v>
      </c>
      <c r="I230" s="41" t="s">
        <v>12</v>
      </c>
    </row>
    <row r="231" spans="2:9" ht="15.75" x14ac:dyDescent="0.25">
      <c r="B231" s="121" t="s">
        <v>93</v>
      </c>
      <c r="C231" s="122"/>
      <c r="D231" s="122"/>
      <c r="E231" s="122"/>
      <c r="F231" s="181"/>
      <c r="G231" s="62"/>
      <c r="H231" s="91">
        <v>62001.27</v>
      </c>
      <c r="I231" s="64" t="s">
        <v>12</v>
      </c>
    </row>
    <row r="232" spans="2:9" ht="19.5" hidden="1" customHeight="1" x14ac:dyDescent="0.25">
      <c r="B232" s="105"/>
      <c r="C232" s="101"/>
      <c r="D232" s="101"/>
      <c r="E232" s="101"/>
      <c r="F232" s="101"/>
      <c r="G232" s="45"/>
      <c r="H232" s="40"/>
      <c r="I232" s="41" t="s">
        <v>12</v>
      </c>
    </row>
    <row r="233" spans="2:9" ht="15.75" hidden="1" x14ac:dyDescent="0.25">
      <c r="B233" s="100"/>
      <c r="C233" s="101"/>
      <c r="D233" s="101"/>
      <c r="E233" s="101"/>
      <c r="F233" s="101"/>
      <c r="G233" s="34"/>
      <c r="H233" s="43"/>
      <c r="I233" s="44" t="s">
        <v>12</v>
      </c>
    </row>
    <row r="234" spans="2:9" ht="15.75" hidden="1" x14ac:dyDescent="0.25">
      <c r="B234" s="38"/>
      <c r="C234" s="39"/>
      <c r="D234" s="39"/>
      <c r="E234" s="39"/>
      <c r="F234" s="39"/>
      <c r="G234" s="45"/>
      <c r="H234" s="40"/>
      <c r="I234" s="41" t="s">
        <v>12</v>
      </c>
    </row>
    <row r="235" spans="2:9" ht="15.75" hidden="1" x14ac:dyDescent="0.25">
      <c r="B235" s="100"/>
      <c r="C235" s="101"/>
      <c r="D235" s="101"/>
      <c r="E235" s="101"/>
      <c r="F235" s="101"/>
      <c r="G235" s="34"/>
      <c r="H235" s="43"/>
      <c r="I235" s="44" t="s">
        <v>12</v>
      </c>
    </row>
    <row r="236" spans="2:9" ht="15.75" hidden="1" x14ac:dyDescent="0.25">
      <c r="B236" s="38"/>
      <c r="C236" s="39"/>
      <c r="D236" s="39"/>
      <c r="E236" s="39"/>
      <c r="F236" s="39"/>
      <c r="G236" s="45"/>
      <c r="H236" s="40"/>
      <c r="I236" s="41" t="s">
        <v>12</v>
      </c>
    </row>
    <row r="237" spans="2:9" ht="15.75" hidden="1" x14ac:dyDescent="0.25">
      <c r="B237" s="100"/>
      <c r="C237" s="101"/>
      <c r="D237" s="101"/>
      <c r="E237" s="101"/>
      <c r="F237" s="101"/>
      <c r="G237" s="34"/>
      <c r="H237" s="43"/>
      <c r="I237" s="44" t="s">
        <v>12</v>
      </c>
    </row>
    <row r="238" spans="2:9" ht="15.75" hidden="1" x14ac:dyDescent="0.25">
      <c r="B238" s="38"/>
      <c r="C238" s="39"/>
      <c r="D238" s="39"/>
      <c r="E238" s="39"/>
      <c r="F238" s="39"/>
      <c r="G238" s="45"/>
      <c r="H238" s="40"/>
      <c r="I238" s="41" t="s">
        <v>12</v>
      </c>
    </row>
    <row r="239" spans="2:9" ht="15.75" hidden="1" x14ac:dyDescent="0.25">
      <c r="B239" s="42"/>
      <c r="C239" s="34"/>
      <c r="D239" s="34"/>
      <c r="E239" s="34"/>
      <c r="F239" s="34"/>
      <c r="G239" s="34"/>
      <c r="H239" s="43"/>
      <c r="I239" s="44" t="s">
        <v>12</v>
      </c>
    </row>
    <row r="240" spans="2:9" ht="15.75" hidden="1" x14ac:dyDescent="0.25">
      <c r="B240" s="52"/>
      <c r="C240" s="53"/>
      <c r="D240" s="53"/>
      <c r="E240" s="53"/>
      <c r="F240" s="53"/>
      <c r="G240" s="54"/>
      <c r="H240" s="40"/>
      <c r="I240" s="41" t="s">
        <v>12</v>
      </c>
    </row>
    <row r="241" spans="2:9" ht="15.75" hidden="1" x14ac:dyDescent="0.25">
      <c r="B241" s="119"/>
      <c r="C241" s="120"/>
      <c r="D241" s="120"/>
      <c r="E241" s="120"/>
      <c r="F241" s="120"/>
      <c r="G241" s="55"/>
      <c r="H241" s="43"/>
      <c r="I241" s="44" t="s">
        <v>12</v>
      </c>
    </row>
    <row r="242" spans="2:9" ht="15.75" hidden="1" x14ac:dyDescent="0.25">
      <c r="B242" s="38"/>
      <c r="C242" s="39"/>
      <c r="D242" s="39"/>
      <c r="E242" s="39"/>
      <c r="F242" s="39"/>
      <c r="G242" s="45"/>
      <c r="H242" s="40"/>
      <c r="I242" s="41" t="s">
        <v>12</v>
      </c>
    </row>
    <row r="243" spans="2:9" ht="15.75" hidden="1" x14ac:dyDescent="0.25">
      <c r="B243" s="100"/>
      <c r="C243" s="101"/>
      <c r="D243" s="101"/>
      <c r="E243" s="101"/>
      <c r="F243" s="101"/>
      <c r="G243" s="34"/>
      <c r="H243" s="43"/>
      <c r="I243" s="44" t="s">
        <v>12</v>
      </c>
    </row>
    <row r="244" spans="2:9" ht="15.75" hidden="1" x14ac:dyDescent="0.25">
      <c r="B244" s="38"/>
      <c r="C244" s="39"/>
      <c r="D244" s="39"/>
      <c r="E244" s="39"/>
      <c r="F244" s="39"/>
      <c r="G244" s="45"/>
      <c r="H244" s="40"/>
      <c r="I244" s="41" t="s">
        <v>12</v>
      </c>
    </row>
    <row r="245" spans="2:9" ht="15.75" hidden="1" x14ac:dyDescent="0.25">
      <c r="B245" s="100"/>
      <c r="C245" s="101"/>
      <c r="D245" s="101"/>
      <c r="E245" s="101"/>
      <c r="F245" s="101"/>
      <c r="G245" s="34"/>
      <c r="H245" s="43"/>
      <c r="I245" s="44" t="s">
        <v>12</v>
      </c>
    </row>
    <row r="246" spans="2:9" ht="15.75" hidden="1" x14ac:dyDescent="0.25">
      <c r="B246" s="38"/>
      <c r="C246" s="39"/>
      <c r="D246" s="39"/>
      <c r="E246" s="39"/>
      <c r="F246" s="39"/>
      <c r="G246" s="45"/>
      <c r="H246" s="40"/>
      <c r="I246" s="41" t="s">
        <v>12</v>
      </c>
    </row>
    <row r="247" spans="2:9" ht="15.75" hidden="1" x14ac:dyDescent="0.25">
      <c r="B247" s="100"/>
      <c r="C247" s="101"/>
      <c r="D247" s="101"/>
      <c r="E247" s="101"/>
      <c r="F247" s="101"/>
      <c r="G247" s="34"/>
      <c r="H247" s="43"/>
      <c r="I247" s="44" t="s">
        <v>12</v>
      </c>
    </row>
    <row r="248" spans="2:9" ht="15.75" hidden="1" x14ac:dyDescent="0.25">
      <c r="B248" s="38"/>
      <c r="C248" s="39"/>
      <c r="D248" s="39"/>
      <c r="E248" s="39"/>
      <c r="F248" s="39"/>
      <c r="G248" s="45"/>
      <c r="H248" s="40"/>
      <c r="I248" s="41" t="s">
        <v>12</v>
      </c>
    </row>
    <row r="249" spans="2:9" ht="15.75" hidden="1" x14ac:dyDescent="0.25">
      <c r="B249" s="100"/>
      <c r="C249" s="101"/>
      <c r="D249" s="101"/>
      <c r="E249" s="101"/>
      <c r="F249" s="101"/>
      <c r="G249" s="34"/>
      <c r="H249" s="43"/>
      <c r="I249" s="44" t="s">
        <v>12</v>
      </c>
    </row>
    <row r="250" spans="2:9" ht="15.75" hidden="1" x14ac:dyDescent="0.25">
      <c r="B250" s="38"/>
      <c r="C250" s="39"/>
      <c r="D250" s="39"/>
      <c r="E250" s="39"/>
      <c r="F250" s="39"/>
      <c r="G250" s="45"/>
      <c r="H250" s="40"/>
      <c r="I250" s="41" t="s">
        <v>12</v>
      </c>
    </row>
    <row r="251" spans="2:9" ht="15.75" hidden="1" x14ac:dyDescent="0.25">
      <c r="B251" s="42"/>
      <c r="C251" s="34"/>
      <c r="D251" s="34"/>
      <c r="E251" s="34"/>
      <c r="F251" s="34"/>
      <c r="G251" s="34"/>
      <c r="H251" s="43"/>
      <c r="I251" s="44" t="s">
        <v>12</v>
      </c>
    </row>
    <row r="252" spans="2:9" ht="15.75" hidden="1" x14ac:dyDescent="0.25">
      <c r="B252" s="38"/>
      <c r="C252" s="39"/>
      <c r="D252" s="39"/>
      <c r="E252" s="39"/>
      <c r="F252" s="39"/>
      <c r="G252" s="45"/>
      <c r="H252" s="40"/>
      <c r="I252" s="41" t="s">
        <v>12</v>
      </c>
    </row>
    <row r="253" spans="2:9" ht="15.75" hidden="1" x14ac:dyDescent="0.25">
      <c r="B253" s="42"/>
      <c r="C253" s="34"/>
      <c r="D253" s="34"/>
      <c r="E253" s="34"/>
      <c r="F253" s="34"/>
      <c r="G253" s="34"/>
      <c r="H253" s="43"/>
      <c r="I253" s="44" t="s">
        <v>12</v>
      </c>
    </row>
    <row r="254" spans="2:9" ht="15.75" hidden="1" x14ac:dyDescent="0.25">
      <c r="B254" s="52"/>
      <c r="C254" s="53"/>
      <c r="D254" s="53"/>
      <c r="E254" s="53"/>
      <c r="F254" s="53"/>
      <c r="G254" s="54"/>
      <c r="H254" s="40"/>
      <c r="I254" s="41" t="s">
        <v>12</v>
      </c>
    </row>
    <row r="255" spans="2:9" ht="15.75" hidden="1" x14ac:dyDescent="0.25">
      <c r="B255" s="119"/>
      <c r="C255" s="120"/>
      <c r="D255" s="120"/>
      <c r="E255" s="120"/>
      <c r="F255" s="120"/>
      <c r="G255" s="55"/>
      <c r="H255" s="43"/>
      <c r="I255" s="44" t="s">
        <v>12</v>
      </c>
    </row>
    <row r="256" spans="2:9" ht="15.75" hidden="1" x14ac:dyDescent="0.25">
      <c r="B256" s="38"/>
      <c r="C256" s="39"/>
      <c r="D256" s="39"/>
      <c r="E256" s="39"/>
      <c r="F256" s="39"/>
      <c r="G256" s="45"/>
      <c r="H256" s="40"/>
      <c r="I256" s="41" t="s">
        <v>12</v>
      </c>
    </row>
    <row r="257" spans="2:10" ht="15.75" hidden="1" x14ac:dyDescent="0.25">
      <c r="B257" s="100"/>
      <c r="C257" s="101"/>
      <c r="D257" s="101"/>
      <c r="E257" s="101"/>
      <c r="F257" s="101"/>
      <c r="G257" s="34"/>
      <c r="H257" s="43"/>
      <c r="I257" s="44" t="s">
        <v>12</v>
      </c>
    </row>
    <row r="258" spans="2:10" ht="15.75" hidden="1" x14ac:dyDescent="0.25">
      <c r="B258" s="38"/>
      <c r="C258" s="39"/>
      <c r="D258" s="39"/>
      <c r="E258" s="39"/>
      <c r="F258" s="39"/>
      <c r="G258" s="45"/>
      <c r="H258" s="40"/>
      <c r="I258" s="41" t="s">
        <v>12</v>
      </c>
    </row>
    <row r="259" spans="2:10" ht="15.75" hidden="1" x14ac:dyDescent="0.25">
      <c r="B259" s="100"/>
      <c r="C259" s="101"/>
      <c r="D259" s="101"/>
      <c r="E259" s="101"/>
      <c r="F259" s="101"/>
      <c r="G259" s="34"/>
      <c r="H259" s="43"/>
      <c r="I259" s="44" t="s">
        <v>12</v>
      </c>
    </row>
    <row r="260" spans="2:10" ht="15.75" hidden="1" x14ac:dyDescent="0.25">
      <c r="B260" s="38"/>
      <c r="C260" s="39"/>
      <c r="D260" s="39"/>
      <c r="E260" s="39"/>
      <c r="F260" s="39"/>
      <c r="G260" s="45"/>
      <c r="H260" s="40"/>
      <c r="I260" s="41" t="s">
        <v>12</v>
      </c>
    </row>
    <row r="261" spans="2:10" ht="15.75" hidden="1" x14ac:dyDescent="0.25">
      <c r="B261" s="100"/>
      <c r="C261" s="101"/>
      <c r="D261" s="101"/>
      <c r="E261" s="101"/>
      <c r="F261" s="101"/>
      <c r="G261" s="34"/>
      <c r="H261" s="43"/>
      <c r="I261" s="44" t="s">
        <v>12</v>
      </c>
    </row>
    <row r="262" spans="2:10" ht="15.75" hidden="1" x14ac:dyDescent="0.25">
      <c r="B262" s="38"/>
      <c r="C262" s="39"/>
      <c r="D262" s="39"/>
      <c r="E262" s="39"/>
      <c r="F262" s="39"/>
      <c r="G262" s="45"/>
      <c r="H262" s="40"/>
      <c r="I262" s="41" t="s">
        <v>12</v>
      </c>
    </row>
    <row r="263" spans="2:10" ht="15.75" hidden="1" x14ac:dyDescent="0.25">
      <c r="B263" s="100"/>
      <c r="C263" s="101"/>
      <c r="D263" s="101"/>
      <c r="E263" s="101"/>
      <c r="F263" s="101"/>
      <c r="G263" s="34"/>
      <c r="H263" s="43"/>
      <c r="I263" s="44" t="s">
        <v>12</v>
      </c>
    </row>
    <row r="264" spans="2:10" ht="15.75" hidden="1" x14ac:dyDescent="0.25">
      <c r="B264" s="38"/>
      <c r="C264" s="39"/>
      <c r="D264" s="39"/>
      <c r="E264" s="39"/>
      <c r="F264" s="39"/>
      <c r="G264" s="39"/>
      <c r="H264" s="40"/>
      <c r="I264" s="41" t="s">
        <v>12</v>
      </c>
    </row>
    <row r="265" spans="2:10" ht="15.75" hidden="1" x14ac:dyDescent="0.25">
      <c r="B265" s="42"/>
      <c r="C265" s="34"/>
      <c r="D265" s="34"/>
      <c r="E265" s="34"/>
      <c r="F265" s="34"/>
      <c r="G265" s="34"/>
      <c r="H265" s="43"/>
      <c r="I265" s="61" t="s">
        <v>12</v>
      </c>
      <c r="J265" s="42"/>
    </row>
    <row r="266" spans="2:10" ht="15.75" hidden="1" x14ac:dyDescent="0.25">
      <c r="B266" s="38"/>
      <c r="C266" s="39"/>
      <c r="D266" s="39"/>
      <c r="E266" s="39"/>
      <c r="F266" s="39"/>
      <c r="G266" s="45"/>
      <c r="H266" s="40"/>
      <c r="I266" s="41" t="s">
        <v>12</v>
      </c>
    </row>
    <row r="267" spans="2:10" ht="15.75" hidden="1" customHeight="1" x14ac:dyDescent="0.25">
      <c r="B267" s="100"/>
      <c r="C267" s="101"/>
      <c r="D267" s="101"/>
      <c r="E267" s="101"/>
      <c r="F267" s="101"/>
      <c r="G267" s="34"/>
      <c r="H267" s="43"/>
      <c r="I267" s="44" t="s">
        <v>12</v>
      </c>
    </row>
    <row r="268" spans="2:10" ht="15.75" hidden="1" x14ac:dyDescent="0.25">
      <c r="B268" s="38"/>
      <c r="C268" s="39"/>
      <c r="D268" s="39"/>
      <c r="E268" s="39"/>
      <c r="F268" s="39"/>
      <c r="G268" s="45"/>
      <c r="H268" s="40"/>
      <c r="I268" s="41" t="s">
        <v>12</v>
      </c>
    </row>
    <row r="269" spans="2:10" ht="15.75" hidden="1" x14ac:dyDescent="0.25">
      <c r="B269" s="100"/>
      <c r="C269" s="101"/>
      <c r="D269" s="101"/>
      <c r="E269" s="101"/>
      <c r="F269" s="101"/>
      <c r="G269" s="34"/>
      <c r="H269" s="43"/>
      <c r="I269" s="44" t="s">
        <v>12</v>
      </c>
    </row>
    <row r="270" spans="2:10" ht="15.75" hidden="1" x14ac:dyDescent="0.25">
      <c r="B270" s="38"/>
      <c r="C270" s="39"/>
      <c r="D270" s="39"/>
      <c r="E270" s="39"/>
      <c r="F270" s="39"/>
      <c r="G270" s="45"/>
      <c r="H270" s="40"/>
      <c r="I270" s="41" t="s">
        <v>12</v>
      </c>
    </row>
    <row r="271" spans="2:10" ht="15.75" hidden="1" x14ac:dyDescent="0.25">
      <c r="B271" s="100"/>
      <c r="C271" s="101"/>
      <c r="D271" s="101"/>
      <c r="E271" s="101"/>
      <c r="F271" s="101"/>
      <c r="G271" s="34"/>
      <c r="H271" s="43"/>
      <c r="I271" s="44" t="s">
        <v>12</v>
      </c>
    </row>
    <row r="272" spans="2:10" ht="15.75" hidden="1" x14ac:dyDescent="0.25">
      <c r="B272" s="38"/>
      <c r="C272" s="39"/>
      <c r="D272" s="39"/>
      <c r="E272" s="39"/>
      <c r="F272" s="39"/>
      <c r="G272" s="45"/>
      <c r="H272" s="40"/>
      <c r="I272" s="41" t="s">
        <v>12</v>
      </c>
    </row>
    <row r="273" spans="1:10" ht="15.75" hidden="1" x14ac:dyDescent="0.25">
      <c r="B273" s="100"/>
      <c r="C273" s="101"/>
      <c r="D273" s="101"/>
      <c r="E273" s="101"/>
      <c r="F273" s="101"/>
      <c r="G273" s="34"/>
      <c r="H273" s="43"/>
      <c r="I273" s="44" t="s">
        <v>12</v>
      </c>
    </row>
    <row r="274" spans="1:10" ht="15.75" hidden="1" x14ac:dyDescent="0.25">
      <c r="B274" s="38"/>
      <c r="C274" s="39"/>
      <c r="D274" s="39"/>
      <c r="E274" s="39"/>
      <c r="F274" s="39"/>
      <c r="G274" s="45"/>
      <c r="H274" s="40"/>
      <c r="I274" s="41" t="s">
        <v>12</v>
      </c>
    </row>
    <row r="275" spans="1:10" ht="15.75" hidden="1" x14ac:dyDescent="0.25">
      <c r="B275" s="121"/>
      <c r="C275" s="122"/>
      <c r="D275" s="122"/>
      <c r="E275" s="122"/>
      <c r="F275" s="122"/>
      <c r="G275" s="62"/>
      <c r="H275" s="63"/>
      <c r="I275" s="64" t="s">
        <v>12</v>
      </c>
    </row>
    <row r="276" spans="1:10" x14ac:dyDescent="0.25">
      <c r="H276" s="47"/>
    </row>
    <row r="277" spans="1:10" ht="23.25" x14ac:dyDescent="0.35">
      <c r="A277" s="92" t="s">
        <v>31</v>
      </c>
      <c r="B277" s="92"/>
      <c r="C277" s="92"/>
      <c r="D277" s="92"/>
      <c r="E277" s="92"/>
      <c r="F277" s="92"/>
      <c r="G277" s="92"/>
      <c r="H277" s="92"/>
      <c r="I277" s="92"/>
      <c r="J277" s="92"/>
    </row>
    <row r="279" spans="1:10" ht="15.75" x14ac:dyDescent="0.25">
      <c r="B279" s="65" t="s">
        <v>40</v>
      </c>
      <c r="C279" s="65"/>
      <c r="D279" s="65"/>
      <c r="E279" s="65"/>
      <c r="F279" s="65"/>
      <c r="G279" s="66"/>
      <c r="H279" s="67"/>
    </row>
    <row r="280" spans="1:10" ht="15.75" customHeight="1" x14ac:dyDescent="0.25">
      <c r="B280" s="117" t="s">
        <v>41</v>
      </c>
      <c r="C280" s="118"/>
      <c r="D280" s="118"/>
      <c r="E280" s="118"/>
      <c r="F280" s="118"/>
      <c r="G280" s="51"/>
      <c r="H280" s="56"/>
    </row>
    <row r="283" spans="1:10" ht="15.75" x14ac:dyDescent="0.25">
      <c r="A283" s="34"/>
      <c r="B283" s="117"/>
      <c r="C283" s="118"/>
      <c r="D283" s="118"/>
      <c r="E283" s="118"/>
      <c r="F283" s="118"/>
      <c r="G283" s="51"/>
      <c r="H283" s="56"/>
    </row>
  </sheetData>
  <mergeCells count="208">
    <mergeCell ref="B106:G106"/>
    <mergeCell ref="B231:F231"/>
    <mergeCell ref="B17:F17"/>
    <mergeCell ref="B18:F18"/>
    <mergeCell ref="B20:F20"/>
    <mergeCell ref="B22:F22"/>
    <mergeCell ref="B66:G66"/>
    <mergeCell ref="B79:G79"/>
    <mergeCell ref="B96:G96"/>
    <mergeCell ref="A71:G71"/>
    <mergeCell ref="A77:F77"/>
    <mergeCell ref="B42:F42"/>
    <mergeCell ref="B37:F37"/>
    <mergeCell ref="B49:G49"/>
    <mergeCell ref="B108:G108"/>
    <mergeCell ref="H108:J108"/>
    <mergeCell ref="A153:J153"/>
    <mergeCell ref="B167:F167"/>
    <mergeCell ref="I123:J123"/>
    <mergeCell ref="H127:J127"/>
    <mergeCell ref="B128:F128"/>
    <mergeCell ref="H128:J128"/>
    <mergeCell ref="B129:F129"/>
    <mergeCell ref="H129:J129"/>
    <mergeCell ref="B135:F135"/>
    <mergeCell ref="H135:J135"/>
    <mergeCell ref="B136:F136"/>
    <mergeCell ref="I130:J130"/>
    <mergeCell ref="B52:G52"/>
    <mergeCell ref="B50:F50"/>
    <mergeCell ref="B51:F51"/>
    <mergeCell ref="A126:F126"/>
    <mergeCell ref="B223:F223"/>
    <mergeCell ref="H53:J53"/>
    <mergeCell ref="I54:J54"/>
    <mergeCell ref="H58:J58"/>
    <mergeCell ref="H59:J59"/>
    <mergeCell ref="B67:G67"/>
    <mergeCell ref="B205:F205"/>
    <mergeCell ref="H79:J79"/>
    <mergeCell ref="I80:J80"/>
    <mergeCell ref="A83:J83"/>
    <mergeCell ref="B84:G84"/>
    <mergeCell ref="H84:J84"/>
    <mergeCell ref="B90:F90"/>
    <mergeCell ref="B60:G60"/>
    <mergeCell ref="H60:J60"/>
    <mergeCell ref="I61:J61"/>
    <mergeCell ref="H65:J65"/>
    <mergeCell ref="B53:G53"/>
    <mergeCell ref="B59:G59"/>
    <mergeCell ref="C1:H1"/>
    <mergeCell ref="A3:J5"/>
    <mergeCell ref="B9:F9"/>
    <mergeCell ref="B10:F10"/>
    <mergeCell ref="B13:F13"/>
    <mergeCell ref="B14:F14"/>
    <mergeCell ref="B15:F15"/>
    <mergeCell ref="B16:F16"/>
    <mergeCell ref="B11:F11"/>
    <mergeCell ref="B12:F12"/>
    <mergeCell ref="B23:G23"/>
    <mergeCell ref="B26:G26"/>
    <mergeCell ref="B27:G27"/>
    <mergeCell ref="B31:F31"/>
    <mergeCell ref="B32:F32"/>
    <mergeCell ref="B40:F40"/>
    <mergeCell ref="B41:F41"/>
    <mergeCell ref="B24:G24"/>
    <mergeCell ref="B25:G25"/>
    <mergeCell ref="B28:G28"/>
    <mergeCell ref="B29:G29"/>
    <mergeCell ref="B36:F36"/>
    <mergeCell ref="B38:F38"/>
    <mergeCell ref="H48:J48"/>
    <mergeCell ref="H49:J49"/>
    <mergeCell ref="B33:F33"/>
    <mergeCell ref="B34:F34"/>
    <mergeCell ref="B35:F35"/>
    <mergeCell ref="H78:J78"/>
    <mergeCell ref="H67:J67"/>
    <mergeCell ref="I68:J68"/>
    <mergeCell ref="H87:J87"/>
    <mergeCell ref="H72:J72"/>
    <mergeCell ref="B73:G73"/>
    <mergeCell ref="H73:J73"/>
    <mergeCell ref="I74:J74"/>
    <mergeCell ref="B85:F85"/>
    <mergeCell ref="H85:J85"/>
    <mergeCell ref="B86:F86"/>
    <mergeCell ref="H86:J86"/>
    <mergeCell ref="B87:G87"/>
    <mergeCell ref="H50:J50"/>
    <mergeCell ref="H51:J51"/>
    <mergeCell ref="H52:J52"/>
    <mergeCell ref="H66:J66"/>
    <mergeCell ref="B95:G95"/>
    <mergeCell ref="H95:J95"/>
    <mergeCell ref="H94:J94"/>
    <mergeCell ref="B88:G88"/>
    <mergeCell ref="H88:J88"/>
    <mergeCell ref="B89:G89"/>
    <mergeCell ref="H89:J89"/>
    <mergeCell ref="I90:J90"/>
    <mergeCell ref="A93:F93"/>
    <mergeCell ref="B94:G94"/>
    <mergeCell ref="B98:G98"/>
    <mergeCell ref="H98:J98"/>
    <mergeCell ref="B99:G99"/>
    <mergeCell ref="H99:J99"/>
    <mergeCell ref="B100:G100"/>
    <mergeCell ref="H100:J100"/>
    <mergeCell ref="H96:J96"/>
    <mergeCell ref="B97:G97"/>
    <mergeCell ref="H97:J97"/>
    <mergeCell ref="B122:F122"/>
    <mergeCell ref="H122:J122"/>
    <mergeCell ref="B101:G101"/>
    <mergeCell ref="I101:J101"/>
    <mergeCell ref="A104:G104"/>
    <mergeCell ref="B105:G105"/>
    <mergeCell ref="H105:J105"/>
    <mergeCell ref="H106:J106"/>
    <mergeCell ref="B107:G107"/>
    <mergeCell ref="H107:J107"/>
    <mergeCell ref="B115:F115"/>
    <mergeCell ref="H115:J115"/>
    <mergeCell ref="I109:J109"/>
    <mergeCell ref="A112:F112"/>
    <mergeCell ref="H113:J113"/>
    <mergeCell ref="B114:F114"/>
    <mergeCell ref="H114:J114"/>
    <mergeCell ref="I116:J116"/>
    <mergeCell ref="A119:F119"/>
    <mergeCell ref="H120:J120"/>
    <mergeCell ref="B121:F121"/>
    <mergeCell ref="H121:J121"/>
    <mergeCell ref="B147:G147"/>
    <mergeCell ref="A133:F133"/>
    <mergeCell ref="B144:G144"/>
    <mergeCell ref="H144:J144"/>
    <mergeCell ref="H134:J134"/>
    <mergeCell ref="H147:J147"/>
    <mergeCell ref="I148:J148"/>
    <mergeCell ref="A151:E151"/>
    <mergeCell ref="I137:J137"/>
    <mergeCell ref="A140:F140"/>
    <mergeCell ref="H141:J141"/>
    <mergeCell ref="B142:F142"/>
    <mergeCell ref="H142:J142"/>
    <mergeCell ref="B143:F143"/>
    <mergeCell ref="H143:J143"/>
    <mergeCell ref="B280:F280"/>
    <mergeCell ref="B283:F283"/>
    <mergeCell ref="B185:F185"/>
    <mergeCell ref="B189:F189"/>
    <mergeCell ref="B191:F191"/>
    <mergeCell ref="B219:F219"/>
    <mergeCell ref="B245:F245"/>
    <mergeCell ref="B247:F247"/>
    <mergeCell ref="B249:F249"/>
    <mergeCell ref="B257:F257"/>
    <mergeCell ref="B259:F259"/>
    <mergeCell ref="B261:F261"/>
    <mergeCell ref="B233:F233"/>
    <mergeCell ref="B235:F235"/>
    <mergeCell ref="B237:F237"/>
    <mergeCell ref="B241:F241"/>
    <mergeCell ref="B243:F243"/>
    <mergeCell ref="B255:F255"/>
    <mergeCell ref="B273:F273"/>
    <mergeCell ref="B199:F199"/>
    <mergeCell ref="B263:F263"/>
    <mergeCell ref="B267:F267"/>
    <mergeCell ref="B232:F232"/>
    <mergeCell ref="B197:F197"/>
    <mergeCell ref="H136:J136"/>
    <mergeCell ref="B203:F203"/>
    <mergeCell ref="B207:F207"/>
    <mergeCell ref="B225:F225"/>
    <mergeCell ref="B226:F226"/>
    <mergeCell ref="B227:F227"/>
    <mergeCell ref="B269:F269"/>
    <mergeCell ref="B209:F209"/>
    <mergeCell ref="B145:G145"/>
    <mergeCell ref="H145:J145"/>
    <mergeCell ref="B221:F221"/>
    <mergeCell ref="B220:F220"/>
    <mergeCell ref="B210:F210"/>
    <mergeCell ref="B201:F201"/>
    <mergeCell ref="A277:J277"/>
    <mergeCell ref="B171:F171"/>
    <mergeCell ref="B172:F172"/>
    <mergeCell ref="B176:F176"/>
    <mergeCell ref="B175:F175"/>
    <mergeCell ref="B217:F217"/>
    <mergeCell ref="B193:F193"/>
    <mergeCell ref="B195:F195"/>
    <mergeCell ref="B211:F211"/>
    <mergeCell ref="B213:F213"/>
    <mergeCell ref="B190:F190"/>
    <mergeCell ref="B215:F215"/>
    <mergeCell ref="B146:G146"/>
    <mergeCell ref="H146:J146"/>
    <mergeCell ref="B271:F271"/>
    <mergeCell ref="B229:F229"/>
    <mergeCell ref="B230:F230"/>
    <mergeCell ref="B275:F27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днс</cp:lastModifiedBy>
  <cp:lastPrinted>2015-07-13T07:44:52Z</cp:lastPrinted>
  <dcterms:created xsi:type="dcterms:W3CDTF">2012-01-10T03:47:27Z</dcterms:created>
  <dcterms:modified xsi:type="dcterms:W3CDTF">2015-10-09T06:56:54Z</dcterms:modified>
</cp:coreProperties>
</file>